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65" windowWidth="15480" windowHeight="11640" activeTab="4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</sheets>
  <definedNames>
    <definedName name="_xlnm.Print_Area" localSheetId="4">'2009'!$A$2:$N$48</definedName>
    <definedName name="_xlnm.Print_Area" localSheetId="5">'2010'!$A$2:$N$48</definedName>
    <definedName name="_xlnm.Print_Area" localSheetId="6">'2011'!$A$2:$J$48</definedName>
  </definedNames>
  <calcPr fullCalcOnLoad="1"/>
</workbook>
</file>

<file path=xl/sharedStrings.xml><?xml version="1.0" encoding="utf-8"?>
<sst xmlns="http://schemas.openxmlformats.org/spreadsheetml/2006/main" count="282" uniqueCount="66">
  <si>
    <t>WiHi § 89a SGB VIII Kostenerstattung Berechtigung</t>
  </si>
  <si>
    <t>WiHi § 89a SGB VIII Kostenerstattung Verpflichtung</t>
  </si>
  <si>
    <t>WiHi § 89c SGB VIII Kostenerstattung Berechtigung</t>
  </si>
  <si>
    <t>WiHi § 89c SGB VIII Kostenerstattung Verpflichtung</t>
  </si>
  <si>
    <t>Gesamtzahl</t>
  </si>
  <si>
    <t>Hilfeart</t>
  </si>
  <si>
    <t>Laufende Fälle zum Stichtag</t>
  </si>
  <si>
    <t>Änderung zum Vormonat</t>
  </si>
  <si>
    <t>Änderung zum Jahresbeginn</t>
  </si>
  <si>
    <t>Jahr 2007</t>
  </si>
  <si>
    <t>Jahr 2008</t>
  </si>
  <si>
    <t>Laufende Fälle</t>
  </si>
  <si>
    <t>§ 42 Inobhutnahme</t>
  </si>
  <si>
    <t>§ 18 SGB VIII Unterstützung Umgangsrecht</t>
  </si>
  <si>
    <t>§ 19 SGB VIII Gemeins. Wohnform Mutter/Vater mit Kind</t>
  </si>
  <si>
    <t>§ 20 SGB VIII Betreuung in Notsituationen</t>
  </si>
  <si>
    <t>§ 27 Abs. 4 SGB VIII Unterbringung mit Mutter</t>
  </si>
  <si>
    <t>§ 27 SGB VIII Sonstige ambulante Erziehungshilfe</t>
  </si>
  <si>
    <t>§ 28 SGB VIII Erziehungsberatung</t>
  </si>
  <si>
    <t>§ 30 SGB VIII Erziehungsbeistand</t>
  </si>
  <si>
    <t>§ 31 SGB VIII SPFH</t>
  </si>
  <si>
    <t>§ 32 SGB VIII Tagesgruppe</t>
  </si>
  <si>
    <t>§ 33 SGB VIII Vollzeitpflege</t>
  </si>
  <si>
    <t>§ 34 SGB VIII Heimerziehung</t>
  </si>
  <si>
    <t>§ 35 SGB VIII Int. sozialpädag. Einzelbetr. ambulant</t>
  </si>
  <si>
    <t>§ 35 SGB VIII Int. sozialpädag. Einzelbetr. stationär</t>
  </si>
  <si>
    <t>§ 35a SGB VIII Eingliederungshilfe ambulant</t>
  </si>
  <si>
    <t>§ 35a SGB VIII Eingliederungshilfe stationär</t>
  </si>
  <si>
    <t>§ 41 III SGB VIII Nachbetreuung ambulant</t>
  </si>
  <si>
    <t>§ 41/30 SGB VIII Erziehungsbeistand</t>
  </si>
  <si>
    <t>§ 41/33 SGV III Vollzeitpflege</t>
  </si>
  <si>
    <t>§ 41/34 SGB VIII Heimerziehung</t>
  </si>
  <si>
    <t>§ 41/35 SGB VIII Int. sozialpädag. Einzelbetr. ambulant</t>
  </si>
  <si>
    <t>§ 41/35 SGB VIII Int. sozialpädag. Einzelbetr. stationär</t>
  </si>
  <si>
    <t>§ 41/35a SGB VIII Eingliederungshilfe ambulant</t>
  </si>
  <si>
    <t>§ 41/35a SGB VIII Eingliederungshilfe stationär</t>
  </si>
  <si>
    <r>
      <t>§ 31 SGB VIII SPFH</t>
    </r>
    <r>
      <rPr>
        <sz val="8"/>
        <rFont val="Arial"/>
        <family val="2"/>
      </rPr>
      <t xml:space="preserve"> (Anzahl betreuter Kinder)</t>
    </r>
  </si>
  <si>
    <r>
      <t xml:space="preserve">§ 42 Inobhutnahme </t>
    </r>
    <r>
      <rPr>
        <sz val="8"/>
        <rFont val="Arial"/>
        <family val="2"/>
      </rPr>
      <t>(Fälle im Monat, nicht Fälle zum o.g. Stichtag)</t>
    </r>
  </si>
  <si>
    <t>Jahr 2009</t>
  </si>
  <si>
    <t>§ 41/35 SGB VIII Int. sozialpädag. Einzelbetreuung</t>
  </si>
  <si>
    <t>§ 35 SGB VIII Int. sozialpädag. Einzelbetreuung</t>
  </si>
  <si>
    <t>Fallzahlen nach Produkte / Kostenträger</t>
  </si>
  <si>
    <t>Kostenträger</t>
  </si>
  <si>
    <t>02.51.01.01 - Abwendung Kindeswohlgefährung</t>
  </si>
  <si>
    <t>02.51.02.01 - Erzieherische Hilfen innerhalb des Elternhauses</t>
  </si>
  <si>
    <t>02.51.02.02 - Erzieherische Hilfe außerhalb des Elternhauses</t>
  </si>
  <si>
    <t>02.51.02.03 - Hilfen für junge Volljährige</t>
  </si>
  <si>
    <t>Gesamtfallzahl</t>
  </si>
  <si>
    <t>02.51.02.04 - Eingliederungshilfen</t>
  </si>
  <si>
    <t>Jahr 2010</t>
  </si>
  <si>
    <t>§ 29 SGB VIII Gruppenarbeit</t>
  </si>
  <si>
    <t>Stand:</t>
  </si>
  <si>
    <t>Jahr 2005</t>
  </si>
  <si>
    <t>Jahr 2006</t>
  </si>
  <si>
    <t>§ 31 SGB VIII SPFH *</t>
  </si>
  <si>
    <t>Kinder in der Familie. Die Änderung war erforderlich um Angaben zur</t>
  </si>
  <si>
    <t>Gesamtkinderzahl machen zu können und um einen vollständigen Hilfeverlauf</t>
  </si>
  <si>
    <t>pro Kind zu haben.</t>
  </si>
  <si>
    <t>das jüngste Kind als Fall erfasst wurde, erfolgt nunmehr die Erfassung aller</t>
  </si>
  <si>
    <t>* Im lfd. Jahr wurde die Erfassung in ProSoz geändert. Während vorher lediglich</t>
  </si>
  <si>
    <t>Durchschnitt</t>
  </si>
  <si>
    <t>§ 42 = Gesamt</t>
  </si>
  <si>
    <t>§ 42 Gesamtzahl</t>
  </si>
  <si>
    <t>Jahr 2011</t>
  </si>
  <si>
    <t>Gesamt</t>
  </si>
  <si>
    <t>Anlage 4 zur SV-8-0466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</si>
</sst>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0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4" fontId="1" fillId="34" borderId="0" xfId="0" applyNumberFormat="1" applyFont="1" applyFill="1" applyBorder="1" applyAlignment="1">
      <alignment/>
    </xf>
    <xf numFmtId="14" fontId="5" fillId="34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4" fontId="1" fillId="34" borderId="10" xfId="0" applyNumberFormat="1" applyFont="1" applyFill="1" applyBorder="1" applyAlignment="1">
      <alignment horizontal="right"/>
    </xf>
    <xf numFmtId="0" fontId="25" fillId="34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3" sqref="O33"/>
    </sheetView>
  </sheetViews>
  <sheetFormatPr defaultColWidth="11.421875" defaultRowHeight="12.75"/>
  <cols>
    <col min="1" max="1" width="53.8515625" style="0" bestFit="1" customWidth="1"/>
    <col min="2" max="2" width="12.7109375" style="0" bestFit="1" customWidth="1"/>
    <col min="3" max="3" width="12.7109375" style="0" customWidth="1"/>
    <col min="4" max="10" width="12.7109375" style="0" bestFit="1" customWidth="1"/>
    <col min="11" max="12" width="12.7109375" style="0" customWidth="1"/>
    <col min="13" max="13" width="12.7109375" style="0" bestFit="1" customWidth="1"/>
    <col min="14" max="14" width="15.421875" style="0" bestFit="1" customWidth="1"/>
    <col min="15" max="15" width="40.7109375" style="0" bestFit="1" customWidth="1"/>
    <col min="16" max="16" width="41.140625" style="0" bestFit="1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>
      <c r="A2" s="8" t="s">
        <v>11</v>
      </c>
      <c r="B2" s="8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9" t="s">
        <v>5</v>
      </c>
      <c r="B4" s="10">
        <v>38353</v>
      </c>
      <c r="C4" s="10">
        <v>38384</v>
      </c>
      <c r="D4" s="10">
        <v>38412</v>
      </c>
      <c r="E4" s="10">
        <v>38443</v>
      </c>
      <c r="F4" s="10">
        <v>38473</v>
      </c>
      <c r="G4" s="10">
        <v>38504</v>
      </c>
      <c r="H4" s="10">
        <v>38534</v>
      </c>
      <c r="I4" s="10">
        <v>38565</v>
      </c>
      <c r="J4" s="10">
        <v>38596</v>
      </c>
      <c r="K4" s="10">
        <v>38626</v>
      </c>
      <c r="L4" s="10">
        <v>38657</v>
      </c>
      <c r="M4" s="10">
        <v>38687</v>
      </c>
      <c r="N4" s="10" t="s">
        <v>60</v>
      </c>
    </row>
    <row r="5" spans="1:14" ht="12.75">
      <c r="A5" s="1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>ROUND(SUM(B5:M5)/12,0)</f>
        <v>0</v>
      </c>
    </row>
    <row r="6" spans="1:14" ht="12.75">
      <c r="A6" s="1" t="s">
        <v>14</v>
      </c>
      <c r="B6" s="1">
        <v>1</v>
      </c>
      <c r="C6" s="1">
        <v>2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5</v>
      </c>
      <c r="K6" s="1">
        <v>5</v>
      </c>
      <c r="L6" s="1">
        <v>5</v>
      </c>
      <c r="M6" s="1">
        <v>6</v>
      </c>
      <c r="N6" s="1">
        <f aca="true" t="shared" si="0" ref="N6:N27">ROUND(SUM(B6:M6)/12,0)</f>
        <v>4</v>
      </c>
    </row>
    <row r="7" spans="1:14" ht="12.75">
      <c r="A7" s="1" t="s">
        <v>15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</row>
    <row r="8" spans="1:14" ht="12.75">
      <c r="A8" s="1" t="s">
        <v>16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</row>
    <row r="9" spans="1:14" ht="12.75">
      <c r="A9" s="1" t="s">
        <v>17</v>
      </c>
      <c r="B9" s="1">
        <v>7</v>
      </c>
      <c r="C9" s="1">
        <v>9</v>
      </c>
      <c r="D9" s="1">
        <v>10</v>
      </c>
      <c r="E9" s="1">
        <v>11</v>
      </c>
      <c r="F9" s="1">
        <v>11</v>
      </c>
      <c r="G9" s="1">
        <v>11</v>
      </c>
      <c r="H9" s="1">
        <v>13</v>
      </c>
      <c r="I9" s="1">
        <v>13</v>
      </c>
      <c r="J9" s="1">
        <v>12</v>
      </c>
      <c r="K9" s="1">
        <v>12</v>
      </c>
      <c r="L9" s="1">
        <v>11</v>
      </c>
      <c r="M9" s="1">
        <v>11</v>
      </c>
      <c r="N9" s="1">
        <f t="shared" si="0"/>
        <v>11</v>
      </c>
    </row>
    <row r="10" spans="1:14" ht="12.75">
      <c r="A10" s="1" t="s">
        <v>18</v>
      </c>
      <c r="B10" s="1">
        <v>3</v>
      </c>
      <c r="C10" s="1">
        <v>5</v>
      </c>
      <c r="D10" s="1">
        <v>6</v>
      </c>
      <c r="E10" s="1">
        <v>6</v>
      </c>
      <c r="F10" s="1">
        <v>7</v>
      </c>
      <c r="G10" s="1">
        <v>8</v>
      </c>
      <c r="H10" s="1">
        <v>9</v>
      </c>
      <c r="I10" s="1">
        <v>9</v>
      </c>
      <c r="J10" s="1">
        <v>8</v>
      </c>
      <c r="K10" s="1">
        <v>16</v>
      </c>
      <c r="L10" s="1">
        <v>19</v>
      </c>
      <c r="M10" s="1">
        <v>21</v>
      </c>
      <c r="N10" s="1">
        <f t="shared" si="0"/>
        <v>10</v>
      </c>
    </row>
    <row r="11" spans="1:14" ht="12.75">
      <c r="A11" s="1" t="s">
        <v>19</v>
      </c>
      <c r="B11" s="1">
        <v>5</v>
      </c>
      <c r="C11" s="1">
        <v>5</v>
      </c>
      <c r="D11" s="1">
        <v>5</v>
      </c>
      <c r="E11" s="1">
        <v>5</v>
      </c>
      <c r="F11" s="1">
        <v>5</v>
      </c>
      <c r="G11" s="1">
        <v>6</v>
      </c>
      <c r="H11" s="1">
        <v>7</v>
      </c>
      <c r="I11" s="1">
        <v>7</v>
      </c>
      <c r="J11" s="1">
        <v>8</v>
      </c>
      <c r="K11" s="1">
        <v>9</v>
      </c>
      <c r="L11" s="1">
        <v>10</v>
      </c>
      <c r="M11" s="1">
        <v>16</v>
      </c>
      <c r="N11" s="1">
        <f t="shared" si="0"/>
        <v>7</v>
      </c>
    </row>
    <row r="12" spans="1:14" ht="12.75">
      <c r="A12" s="1" t="s">
        <v>20</v>
      </c>
      <c r="B12" s="1">
        <v>63</v>
      </c>
      <c r="C12" s="1">
        <v>65</v>
      </c>
      <c r="D12" s="1">
        <v>68</v>
      </c>
      <c r="E12" s="1">
        <v>72</v>
      </c>
      <c r="F12" s="1">
        <v>80</v>
      </c>
      <c r="G12" s="1">
        <v>87</v>
      </c>
      <c r="H12" s="1">
        <v>88</v>
      </c>
      <c r="I12" s="1">
        <v>95</v>
      </c>
      <c r="J12" s="1">
        <v>100</v>
      </c>
      <c r="K12" s="1">
        <v>106</v>
      </c>
      <c r="L12" s="1">
        <v>106</v>
      </c>
      <c r="M12" s="1">
        <v>118</v>
      </c>
      <c r="N12" s="1">
        <f t="shared" si="0"/>
        <v>87</v>
      </c>
    </row>
    <row r="13" spans="1:14" ht="12.75">
      <c r="A13" s="1" t="s">
        <v>21</v>
      </c>
      <c r="B13" s="1">
        <v>15</v>
      </c>
      <c r="C13" s="1">
        <v>14</v>
      </c>
      <c r="D13" s="1">
        <v>15</v>
      </c>
      <c r="E13" s="1">
        <v>16</v>
      </c>
      <c r="F13" s="1">
        <v>18</v>
      </c>
      <c r="G13" s="1">
        <v>20</v>
      </c>
      <c r="H13" s="1">
        <v>22</v>
      </c>
      <c r="I13" s="1">
        <v>26</v>
      </c>
      <c r="J13" s="1">
        <v>29</v>
      </c>
      <c r="K13" s="1">
        <v>28</v>
      </c>
      <c r="L13" s="1">
        <v>28</v>
      </c>
      <c r="M13" s="1">
        <v>29</v>
      </c>
      <c r="N13" s="1">
        <f t="shared" si="0"/>
        <v>22</v>
      </c>
    </row>
    <row r="14" spans="1:14" ht="12.75">
      <c r="A14" s="1" t="s">
        <v>22</v>
      </c>
      <c r="B14" s="1">
        <v>96</v>
      </c>
      <c r="C14" s="1">
        <v>96</v>
      </c>
      <c r="D14" s="1">
        <v>98</v>
      </c>
      <c r="E14" s="1">
        <v>104</v>
      </c>
      <c r="F14" s="1">
        <v>106</v>
      </c>
      <c r="G14" s="1">
        <v>108</v>
      </c>
      <c r="H14" s="1">
        <v>110</v>
      </c>
      <c r="I14" s="1">
        <v>112</v>
      </c>
      <c r="J14" s="1">
        <v>114</v>
      </c>
      <c r="K14" s="1">
        <v>114</v>
      </c>
      <c r="L14" s="1">
        <v>114</v>
      </c>
      <c r="M14" s="1">
        <v>116</v>
      </c>
      <c r="N14" s="1">
        <f t="shared" si="0"/>
        <v>107</v>
      </c>
    </row>
    <row r="15" spans="1:14" ht="12.75">
      <c r="A15" s="1" t="s">
        <v>23</v>
      </c>
      <c r="B15" s="1">
        <v>67</v>
      </c>
      <c r="C15" s="1">
        <v>71</v>
      </c>
      <c r="D15" s="1">
        <v>75</v>
      </c>
      <c r="E15" s="1">
        <v>74</v>
      </c>
      <c r="F15" s="1">
        <v>77</v>
      </c>
      <c r="G15" s="1">
        <v>80</v>
      </c>
      <c r="H15" s="1">
        <v>81</v>
      </c>
      <c r="I15" s="1">
        <v>76</v>
      </c>
      <c r="J15" s="1">
        <v>77</v>
      </c>
      <c r="K15" s="1">
        <v>76</v>
      </c>
      <c r="L15" s="1">
        <v>76</v>
      </c>
      <c r="M15" s="1">
        <v>72</v>
      </c>
      <c r="N15" s="1">
        <f t="shared" si="0"/>
        <v>75</v>
      </c>
    </row>
    <row r="16" spans="1:14" ht="12.75">
      <c r="A16" s="1" t="s">
        <v>24</v>
      </c>
      <c r="B16" s="1">
        <v>3</v>
      </c>
      <c r="C16" s="1">
        <v>3</v>
      </c>
      <c r="D16" s="1">
        <v>4</v>
      </c>
      <c r="E16" s="1">
        <v>5</v>
      </c>
      <c r="F16" s="1">
        <v>5</v>
      </c>
      <c r="G16" s="1">
        <v>6</v>
      </c>
      <c r="H16" s="1">
        <v>6</v>
      </c>
      <c r="I16" s="1">
        <v>6</v>
      </c>
      <c r="J16" s="1">
        <v>6</v>
      </c>
      <c r="K16" s="1">
        <v>5</v>
      </c>
      <c r="L16" s="1">
        <v>5</v>
      </c>
      <c r="M16" s="1">
        <v>6</v>
      </c>
      <c r="N16" s="1">
        <f t="shared" si="0"/>
        <v>5</v>
      </c>
    </row>
    <row r="17" spans="1:14" ht="12.75">
      <c r="A17" s="1" t="s">
        <v>25</v>
      </c>
      <c r="B17" s="1">
        <v>2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3</v>
      </c>
      <c r="J17" s="1">
        <v>3</v>
      </c>
      <c r="K17" s="1">
        <v>4</v>
      </c>
      <c r="L17" s="1">
        <v>4</v>
      </c>
      <c r="M17" s="1">
        <v>4</v>
      </c>
      <c r="N17" s="1">
        <f t="shared" si="0"/>
        <v>3</v>
      </c>
    </row>
    <row r="18" spans="1:14" ht="12.75">
      <c r="A18" s="1" t="s">
        <v>26</v>
      </c>
      <c r="B18" s="1">
        <v>11</v>
      </c>
      <c r="C18" s="1">
        <v>11</v>
      </c>
      <c r="D18" s="1">
        <v>13</v>
      </c>
      <c r="E18" s="1">
        <v>15</v>
      </c>
      <c r="F18" s="1">
        <v>15</v>
      </c>
      <c r="G18" s="1">
        <v>17</v>
      </c>
      <c r="H18" s="1">
        <v>18</v>
      </c>
      <c r="I18" s="1">
        <v>17</v>
      </c>
      <c r="J18" s="1">
        <v>19</v>
      </c>
      <c r="K18" s="1">
        <v>19</v>
      </c>
      <c r="L18" s="1">
        <v>18</v>
      </c>
      <c r="M18" s="1">
        <v>19</v>
      </c>
      <c r="N18" s="1">
        <f t="shared" si="0"/>
        <v>16</v>
      </c>
    </row>
    <row r="19" spans="1:14" ht="12.75">
      <c r="A19" s="1" t="s">
        <v>27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2</v>
      </c>
      <c r="K19" s="1">
        <v>2</v>
      </c>
      <c r="L19" s="1">
        <v>2</v>
      </c>
      <c r="M19" s="1">
        <v>2</v>
      </c>
      <c r="N19" s="1">
        <f t="shared" si="0"/>
        <v>1</v>
      </c>
    </row>
    <row r="20" spans="1:14" ht="12.75">
      <c r="A20" s="1" t="s">
        <v>28</v>
      </c>
      <c r="B20" s="1">
        <v>1</v>
      </c>
      <c r="C20" s="1">
        <v>1</v>
      </c>
      <c r="D20" s="1">
        <v>1</v>
      </c>
      <c r="E20" s="1">
        <v>2</v>
      </c>
      <c r="F20" s="1">
        <v>2</v>
      </c>
      <c r="G20" s="1">
        <v>2</v>
      </c>
      <c r="H20" s="1">
        <v>2</v>
      </c>
      <c r="I20" s="1">
        <v>3</v>
      </c>
      <c r="J20" s="1">
        <v>4</v>
      </c>
      <c r="K20" s="1">
        <v>4</v>
      </c>
      <c r="L20" s="1">
        <v>4</v>
      </c>
      <c r="M20" s="1">
        <v>6</v>
      </c>
      <c r="N20" s="1">
        <f t="shared" si="0"/>
        <v>3</v>
      </c>
    </row>
    <row r="21" spans="1:14" ht="12.75">
      <c r="A21" s="1" t="s">
        <v>29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f t="shared" si="0"/>
        <v>1</v>
      </c>
    </row>
    <row r="22" spans="1:14" ht="12.75">
      <c r="A22" s="1" t="s">
        <v>30</v>
      </c>
      <c r="B22" s="1">
        <v>0</v>
      </c>
      <c r="C22" s="1">
        <v>1</v>
      </c>
      <c r="D22" s="1">
        <v>1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4</v>
      </c>
      <c r="L22" s="1">
        <v>4</v>
      </c>
      <c r="M22" s="1">
        <v>4</v>
      </c>
      <c r="N22" s="1">
        <f t="shared" si="0"/>
        <v>3</v>
      </c>
    </row>
    <row r="23" spans="1:14" ht="12.75">
      <c r="A23" s="1" t="s">
        <v>31</v>
      </c>
      <c r="B23" s="1">
        <v>10</v>
      </c>
      <c r="C23" s="1">
        <v>11</v>
      </c>
      <c r="D23" s="1">
        <v>11</v>
      </c>
      <c r="E23" s="1">
        <v>13</v>
      </c>
      <c r="F23" s="1">
        <v>13</v>
      </c>
      <c r="G23" s="1">
        <v>14</v>
      </c>
      <c r="H23" s="1">
        <v>14</v>
      </c>
      <c r="I23" s="1">
        <v>15</v>
      </c>
      <c r="J23" s="1">
        <v>17</v>
      </c>
      <c r="K23" s="1">
        <v>16</v>
      </c>
      <c r="L23" s="1">
        <v>16</v>
      </c>
      <c r="M23" s="1">
        <v>16</v>
      </c>
      <c r="N23" s="1">
        <f t="shared" si="0"/>
        <v>14</v>
      </c>
    </row>
    <row r="24" spans="1:14" ht="12.75">
      <c r="A24" s="1" t="s">
        <v>32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2</v>
      </c>
      <c r="L24" s="1">
        <v>2</v>
      </c>
      <c r="M24" s="1">
        <v>2</v>
      </c>
      <c r="N24" s="1">
        <f t="shared" si="0"/>
        <v>1</v>
      </c>
    </row>
    <row r="25" spans="1:14" ht="12.75">
      <c r="A25" s="1" t="s">
        <v>33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2.75">
      <c r="A26" s="1" t="s">
        <v>34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2.75">
      <c r="A27" s="11" t="s">
        <v>35</v>
      </c>
      <c r="B27" s="1">
        <v>2</v>
      </c>
      <c r="C27" s="1">
        <v>1</v>
      </c>
      <c r="D27" s="1">
        <v>2</v>
      </c>
      <c r="E27" s="1">
        <v>3</v>
      </c>
      <c r="F27" s="1">
        <v>3</v>
      </c>
      <c r="G27" s="1">
        <v>3</v>
      </c>
      <c r="H27" s="1">
        <v>3</v>
      </c>
      <c r="I27" s="1">
        <v>3</v>
      </c>
      <c r="J27" s="1">
        <v>3</v>
      </c>
      <c r="K27" s="1">
        <v>3</v>
      </c>
      <c r="L27" s="1">
        <v>3</v>
      </c>
      <c r="M27" s="1">
        <v>4</v>
      </c>
      <c r="N27" s="1">
        <f t="shared" si="0"/>
        <v>3</v>
      </c>
    </row>
    <row r="28" spans="1:14" ht="12.75">
      <c r="A28" s="11" t="s">
        <v>12</v>
      </c>
      <c r="B28" s="1">
        <v>0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2</v>
      </c>
      <c r="K28" s="1">
        <v>1</v>
      </c>
      <c r="L28" s="1">
        <v>1</v>
      </c>
      <c r="M28" s="1">
        <v>3</v>
      </c>
      <c r="N28" s="1">
        <f>SUM(B28:M28)</f>
        <v>9</v>
      </c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4" t="s">
        <v>61</v>
      </c>
    </row>
    <row r="30" spans="1:14" ht="15.75">
      <c r="A30" s="4" t="s">
        <v>4</v>
      </c>
      <c r="B30" s="4">
        <f aca="true" t="shared" si="1" ref="B30:M30">SUM(B5:B29)</f>
        <v>289</v>
      </c>
      <c r="C30" s="4">
        <f t="shared" si="1"/>
        <v>300</v>
      </c>
      <c r="D30" s="4">
        <f t="shared" si="1"/>
        <v>318</v>
      </c>
      <c r="E30" s="4">
        <f t="shared" si="1"/>
        <v>337</v>
      </c>
      <c r="F30" s="4">
        <f t="shared" si="1"/>
        <v>353</v>
      </c>
      <c r="G30" s="4">
        <f t="shared" si="1"/>
        <v>373</v>
      </c>
      <c r="H30" s="4">
        <f t="shared" si="1"/>
        <v>384</v>
      </c>
      <c r="I30" s="4">
        <f t="shared" si="1"/>
        <v>395</v>
      </c>
      <c r="J30" s="4">
        <f t="shared" si="1"/>
        <v>414</v>
      </c>
      <c r="K30" s="4">
        <f t="shared" si="1"/>
        <v>427</v>
      </c>
      <c r="L30" s="4">
        <f t="shared" si="1"/>
        <v>429</v>
      </c>
      <c r="M30" s="4">
        <f t="shared" si="1"/>
        <v>455</v>
      </c>
      <c r="N30" s="5"/>
    </row>
    <row r="31" spans="1:14" ht="12.75">
      <c r="A31" s="6" t="s">
        <v>7</v>
      </c>
      <c r="B31" s="7">
        <v>1</v>
      </c>
      <c r="C31" s="7">
        <f aca="true" t="shared" si="2" ref="C31:M31">C30/B30</f>
        <v>1.0380622837370241</v>
      </c>
      <c r="D31" s="7">
        <f t="shared" si="2"/>
        <v>1.06</v>
      </c>
      <c r="E31" s="7">
        <f t="shared" si="2"/>
        <v>1.059748427672956</v>
      </c>
      <c r="F31" s="7">
        <f t="shared" si="2"/>
        <v>1.0474777448071217</v>
      </c>
      <c r="G31" s="7">
        <f t="shared" si="2"/>
        <v>1.0566572237960339</v>
      </c>
      <c r="H31" s="7">
        <f t="shared" si="2"/>
        <v>1.029490616621984</v>
      </c>
      <c r="I31" s="7">
        <f t="shared" si="2"/>
        <v>1.0286458333333333</v>
      </c>
      <c r="J31" s="7">
        <f t="shared" si="2"/>
        <v>1.0481012658227848</v>
      </c>
      <c r="K31" s="7">
        <f t="shared" si="2"/>
        <v>1.0314009661835748</v>
      </c>
      <c r="L31" s="7">
        <f t="shared" si="2"/>
        <v>1.0046838407494145</v>
      </c>
      <c r="M31" s="7">
        <f t="shared" si="2"/>
        <v>1.0606060606060606</v>
      </c>
      <c r="N31" s="5"/>
    </row>
    <row r="32" spans="1:14" ht="12.75">
      <c r="A32" s="12" t="s">
        <v>8</v>
      </c>
      <c r="B32" s="13">
        <v>1</v>
      </c>
      <c r="C32" s="13">
        <f aca="true" t="shared" si="3" ref="C32:M32">C30/$B$30</f>
        <v>1.0380622837370241</v>
      </c>
      <c r="D32" s="13">
        <f t="shared" si="3"/>
        <v>1.1003460207612457</v>
      </c>
      <c r="E32" s="13">
        <f t="shared" si="3"/>
        <v>1.166089965397924</v>
      </c>
      <c r="F32" s="13">
        <f t="shared" si="3"/>
        <v>1.221453287197232</v>
      </c>
      <c r="G32" s="13">
        <f t="shared" si="3"/>
        <v>1.2906574394463668</v>
      </c>
      <c r="H32" s="13">
        <f t="shared" si="3"/>
        <v>1.328719723183391</v>
      </c>
      <c r="I32" s="13">
        <f t="shared" si="3"/>
        <v>1.3667820069204153</v>
      </c>
      <c r="J32" s="13">
        <f t="shared" si="3"/>
        <v>1.4325259515570934</v>
      </c>
      <c r="K32" s="13">
        <f t="shared" si="3"/>
        <v>1.4775086505190311</v>
      </c>
      <c r="L32" s="13">
        <f t="shared" si="3"/>
        <v>1.4844290657439447</v>
      </c>
      <c r="M32" s="13">
        <f t="shared" si="3"/>
        <v>1.57439446366782</v>
      </c>
      <c r="N32" s="12"/>
    </row>
    <row r="33" spans="1:14" ht="12.75">
      <c r="A33" s="1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</row>
    <row r="34" spans="1:14" ht="12.75">
      <c r="A34" s="1" t="s">
        <v>0</v>
      </c>
      <c r="B34" s="1">
        <v>49</v>
      </c>
      <c r="C34" s="1">
        <v>50</v>
      </c>
      <c r="D34" s="1">
        <v>51</v>
      </c>
      <c r="E34" s="1">
        <v>56</v>
      </c>
      <c r="F34" s="1">
        <v>58</v>
      </c>
      <c r="G34" s="1">
        <v>60</v>
      </c>
      <c r="H34" s="1">
        <v>60</v>
      </c>
      <c r="I34" s="1">
        <v>62</v>
      </c>
      <c r="J34" s="1">
        <v>64</v>
      </c>
      <c r="K34" s="1">
        <v>65</v>
      </c>
      <c r="L34" s="1">
        <v>66</v>
      </c>
      <c r="M34" s="1">
        <v>67</v>
      </c>
      <c r="N34" s="1">
        <f>ROUND(SUM(B34:M34)/12,0)</f>
        <v>59</v>
      </c>
    </row>
    <row r="35" spans="1:14" ht="12.75">
      <c r="A35" s="1" t="s">
        <v>1</v>
      </c>
      <c r="B35" s="1">
        <v>18</v>
      </c>
      <c r="C35" s="1">
        <v>21</v>
      </c>
      <c r="D35" s="1">
        <v>21</v>
      </c>
      <c r="E35" s="1">
        <v>21</v>
      </c>
      <c r="F35" s="1">
        <v>22</v>
      </c>
      <c r="G35" s="1">
        <v>22</v>
      </c>
      <c r="H35" s="1">
        <v>22</v>
      </c>
      <c r="I35" s="1">
        <v>22</v>
      </c>
      <c r="J35" s="1">
        <v>22</v>
      </c>
      <c r="K35" s="1">
        <v>22</v>
      </c>
      <c r="L35" s="1">
        <v>19</v>
      </c>
      <c r="M35" s="1">
        <v>19</v>
      </c>
      <c r="N35" s="1">
        <f>ROUND(SUM(B35:M35)/12,0)</f>
        <v>21</v>
      </c>
    </row>
    <row r="36" spans="1:14" ht="12.75">
      <c r="A36" s="1" t="s">
        <v>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3</v>
      </c>
      <c r="I36" s="1">
        <v>3</v>
      </c>
      <c r="J36" s="1">
        <v>4</v>
      </c>
      <c r="K36" s="1">
        <v>4</v>
      </c>
      <c r="L36" s="1">
        <v>4</v>
      </c>
      <c r="M36" s="1">
        <v>4</v>
      </c>
      <c r="N36" s="1">
        <f>ROUND(SUM(B36:M36)/12,0)</f>
        <v>2</v>
      </c>
    </row>
    <row r="37" spans="1:14" ht="12.75">
      <c r="A37" s="1" t="s">
        <v>3</v>
      </c>
      <c r="B37" s="1">
        <v>4</v>
      </c>
      <c r="C37" s="1">
        <v>6</v>
      </c>
      <c r="D37" s="1">
        <v>6</v>
      </c>
      <c r="E37" s="1">
        <v>6</v>
      </c>
      <c r="F37" s="1">
        <v>6</v>
      </c>
      <c r="G37" s="1">
        <v>6</v>
      </c>
      <c r="H37" s="1">
        <v>6</v>
      </c>
      <c r="I37" s="1">
        <v>5</v>
      </c>
      <c r="J37" s="1">
        <v>6</v>
      </c>
      <c r="K37" s="1">
        <v>8</v>
      </c>
      <c r="L37" s="1">
        <v>4</v>
      </c>
      <c r="M37" s="1">
        <v>3</v>
      </c>
      <c r="N37" s="1">
        <f>ROUND(SUM(B37:M37)/12,0)</f>
        <v>6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8" sqref="N28"/>
    </sheetView>
  </sheetViews>
  <sheetFormatPr defaultColWidth="11.421875" defaultRowHeight="12.75"/>
  <cols>
    <col min="1" max="1" width="53.8515625" style="0" bestFit="1" customWidth="1"/>
    <col min="2" max="2" width="12.7109375" style="0" bestFit="1" customWidth="1"/>
    <col min="3" max="3" width="12.7109375" style="0" customWidth="1"/>
    <col min="4" max="10" width="12.7109375" style="0" bestFit="1" customWidth="1"/>
    <col min="11" max="12" width="12.7109375" style="0" customWidth="1"/>
    <col min="13" max="13" width="12.7109375" style="0" bestFit="1" customWidth="1"/>
    <col min="14" max="14" width="15.421875" style="0" bestFit="1" customWidth="1"/>
    <col min="15" max="15" width="40.7109375" style="0" bestFit="1" customWidth="1"/>
    <col min="16" max="16" width="41.140625" style="0" bestFit="1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>
      <c r="A2" s="8" t="s">
        <v>11</v>
      </c>
      <c r="B2" s="8" t="s">
        <v>53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9" t="s">
        <v>5</v>
      </c>
      <c r="B4" s="10">
        <v>38718</v>
      </c>
      <c r="C4" s="10">
        <v>38749</v>
      </c>
      <c r="D4" s="10">
        <v>38777</v>
      </c>
      <c r="E4" s="10">
        <v>38808</v>
      </c>
      <c r="F4" s="10">
        <v>38838</v>
      </c>
      <c r="G4" s="10">
        <v>38869</v>
      </c>
      <c r="H4" s="10">
        <v>38899</v>
      </c>
      <c r="I4" s="10">
        <v>38930</v>
      </c>
      <c r="J4" s="10">
        <v>38961</v>
      </c>
      <c r="K4" s="10">
        <v>38991</v>
      </c>
      <c r="L4" s="10">
        <v>39022</v>
      </c>
      <c r="M4" s="10">
        <v>39052</v>
      </c>
      <c r="N4" s="10" t="s">
        <v>60</v>
      </c>
    </row>
    <row r="5" spans="1:14" ht="12.75">
      <c r="A5" s="1" t="s">
        <v>13</v>
      </c>
      <c r="B5" s="1">
        <v>0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2</v>
      </c>
      <c r="L5" s="1">
        <v>2</v>
      </c>
      <c r="M5" s="1">
        <v>2</v>
      </c>
      <c r="N5" s="1">
        <f>ROUND(SUM(B5:M5)/12,0)</f>
        <v>1</v>
      </c>
    </row>
    <row r="6" spans="1:14" ht="12.75">
      <c r="A6" s="1" t="s">
        <v>14</v>
      </c>
      <c r="B6" s="1">
        <v>6</v>
      </c>
      <c r="C6" s="1">
        <v>6</v>
      </c>
      <c r="D6" s="1">
        <v>6</v>
      </c>
      <c r="E6" s="1">
        <v>6</v>
      </c>
      <c r="F6" s="1">
        <v>7</v>
      </c>
      <c r="G6" s="1">
        <v>8</v>
      </c>
      <c r="H6" s="1">
        <v>8</v>
      </c>
      <c r="I6" s="1">
        <v>7</v>
      </c>
      <c r="J6" s="1">
        <v>8</v>
      </c>
      <c r="K6" s="1">
        <v>10</v>
      </c>
      <c r="L6" s="1">
        <v>10</v>
      </c>
      <c r="M6" s="1">
        <v>11</v>
      </c>
      <c r="N6" s="1">
        <f>ROUND(SUM(B6:M6)/12,0)</f>
        <v>8</v>
      </c>
    </row>
    <row r="7" spans="1:14" ht="12.75">
      <c r="A7" s="1" t="s">
        <v>15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3</v>
      </c>
      <c r="H7" s="1">
        <v>5</v>
      </c>
      <c r="I7" s="1">
        <v>2</v>
      </c>
      <c r="J7" s="1">
        <v>2</v>
      </c>
      <c r="K7" s="1">
        <v>5</v>
      </c>
      <c r="L7" s="1">
        <v>5</v>
      </c>
      <c r="M7" s="1">
        <v>5</v>
      </c>
      <c r="N7" s="1">
        <f aca="true" t="shared" si="0" ref="N7:N27">ROUND(SUM(B7:M7)/12,0)</f>
        <v>2</v>
      </c>
    </row>
    <row r="8" spans="1:14" ht="12.75">
      <c r="A8" s="1" t="s">
        <v>16</v>
      </c>
      <c r="B8" s="1">
        <v>0</v>
      </c>
      <c r="C8" s="1">
        <v>0</v>
      </c>
      <c r="D8" s="1">
        <v>0</v>
      </c>
      <c r="E8" s="1">
        <v>0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f t="shared" si="0"/>
        <v>1</v>
      </c>
    </row>
    <row r="9" spans="1:14" ht="12.75">
      <c r="A9" s="1" t="s">
        <v>17</v>
      </c>
      <c r="B9" s="1">
        <v>11</v>
      </c>
      <c r="C9" s="1">
        <v>16</v>
      </c>
      <c r="D9" s="1">
        <v>14</v>
      </c>
      <c r="E9" s="1">
        <v>15</v>
      </c>
      <c r="F9" s="1">
        <v>15</v>
      </c>
      <c r="G9" s="1">
        <v>16</v>
      </c>
      <c r="H9" s="1">
        <v>19</v>
      </c>
      <c r="I9" s="1">
        <v>20</v>
      </c>
      <c r="J9" s="1">
        <v>23</v>
      </c>
      <c r="K9" s="1">
        <v>22</v>
      </c>
      <c r="L9" s="1">
        <v>28</v>
      </c>
      <c r="M9" s="1">
        <v>31</v>
      </c>
      <c r="N9" s="1">
        <f t="shared" si="0"/>
        <v>19</v>
      </c>
    </row>
    <row r="10" spans="1:14" ht="12.75">
      <c r="A10" s="1" t="s">
        <v>18</v>
      </c>
      <c r="B10" s="1">
        <v>23</v>
      </c>
      <c r="C10" s="1">
        <v>22</v>
      </c>
      <c r="D10" s="1">
        <v>25</v>
      </c>
      <c r="E10" s="1">
        <v>21</v>
      </c>
      <c r="F10" s="1">
        <v>20</v>
      </c>
      <c r="G10" s="1">
        <v>23</v>
      </c>
      <c r="H10" s="1">
        <v>23</v>
      </c>
      <c r="I10" s="1">
        <v>27</v>
      </c>
      <c r="J10" s="1">
        <v>26</v>
      </c>
      <c r="K10" s="1">
        <v>25</v>
      </c>
      <c r="L10" s="1">
        <v>24</v>
      </c>
      <c r="M10" s="1">
        <v>28</v>
      </c>
      <c r="N10" s="1">
        <f t="shared" si="0"/>
        <v>24</v>
      </c>
    </row>
    <row r="11" spans="1:14" ht="12.75">
      <c r="A11" s="1" t="s">
        <v>19</v>
      </c>
      <c r="B11" s="1">
        <v>17</v>
      </c>
      <c r="C11" s="1">
        <v>19</v>
      </c>
      <c r="D11" s="1">
        <v>17</v>
      </c>
      <c r="E11" s="1">
        <v>16</v>
      </c>
      <c r="F11" s="1">
        <v>18</v>
      </c>
      <c r="G11" s="1">
        <v>17</v>
      </c>
      <c r="H11" s="1">
        <v>21</v>
      </c>
      <c r="I11" s="1">
        <v>23</v>
      </c>
      <c r="J11" s="1">
        <v>26</v>
      </c>
      <c r="K11" s="1">
        <v>26</v>
      </c>
      <c r="L11" s="1">
        <v>25</v>
      </c>
      <c r="M11" s="1">
        <v>27</v>
      </c>
      <c r="N11" s="1">
        <f t="shared" si="0"/>
        <v>21</v>
      </c>
    </row>
    <row r="12" spans="1:14" ht="12.75">
      <c r="A12" s="1" t="s">
        <v>54</v>
      </c>
      <c r="B12" s="1">
        <v>119</v>
      </c>
      <c r="C12" s="1">
        <v>121</v>
      </c>
      <c r="D12" s="1">
        <v>131</v>
      </c>
      <c r="E12" s="1">
        <v>149</v>
      </c>
      <c r="F12" s="1">
        <v>154</v>
      </c>
      <c r="G12" s="1">
        <v>168</v>
      </c>
      <c r="H12" s="1">
        <v>173</v>
      </c>
      <c r="I12" s="1">
        <v>175</v>
      </c>
      <c r="J12" s="1">
        <v>194</v>
      </c>
      <c r="K12" s="1">
        <v>197</v>
      </c>
      <c r="L12" s="1">
        <v>206</v>
      </c>
      <c r="M12" s="1">
        <v>212</v>
      </c>
      <c r="N12" s="1">
        <f t="shared" si="0"/>
        <v>167</v>
      </c>
    </row>
    <row r="13" spans="1:14" ht="12.75">
      <c r="A13" s="1" t="s">
        <v>21</v>
      </c>
      <c r="B13" s="1">
        <v>28</v>
      </c>
      <c r="C13" s="1">
        <v>30</v>
      </c>
      <c r="D13" s="1">
        <v>33</v>
      </c>
      <c r="E13" s="1">
        <v>30</v>
      </c>
      <c r="F13" s="1">
        <v>30</v>
      </c>
      <c r="G13" s="1">
        <v>32</v>
      </c>
      <c r="H13" s="1">
        <v>33</v>
      </c>
      <c r="I13" s="1">
        <v>32</v>
      </c>
      <c r="J13" s="1">
        <v>35</v>
      </c>
      <c r="K13" s="1">
        <v>35</v>
      </c>
      <c r="L13" s="1">
        <v>37</v>
      </c>
      <c r="M13" s="1">
        <v>37</v>
      </c>
      <c r="N13" s="1">
        <f t="shared" si="0"/>
        <v>33</v>
      </c>
    </row>
    <row r="14" spans="1:14" ht="12.75">
      <c r="A14" s="1" t="s">
        <v>22</v>
      </c>
      <c r="B14" s="1">
        <v>118</v>
      </c>
      <c r="C14" s="1">
        <v>118</v>
      </c>
      <c r="D14" s="1">
        <v>118</v>
      </c>
      <c r="E14" s="1">
        <v>117</v>
      </c>
      <c r="F14" s="1">
        <v>117</v>
      </c>
      <c r="G14" s="1">
        <v>120</v>
      </c>
      <c r="H14" s="1">
        <v>120</v>
      </c>
      <c r="I14" s="1">
        <v>119</v>
      </c>
      <c r="J14" s="1">
        <v>120</v>
      </c>
      <c r="K14" s="1">
        <v>121</v>
      </c>
      <c r="L14" s="1">
        <v>121</v>
      </c>
      <c r="M14" s="1">
        <v>124</v>
      </c>
      <c r="N14" s="1">
        <f t="shared" si="0"/>
        <v>119</v>
      </c>
    </row>
    <row r="15" spans="1:14" ht="12.75">
      <c r="A15" s="1" t="s">
        <v>23</v>
      </c>
      <c r="B15" s="1">
        <v>68</v>
      </c>
      <c r="C15" s="1">
        <v>81</v>
      </c>
      <c r="D15" s="1">
        <v>83</v>
      </c>
      <c r="E15" s="1">
        <v>89</v>
      </c>
      <c r="F15" s="1">
        <v>90</v>
      </c>
      <c r="G15" s="1">
        <v>88</v>
      </c>
      <c r="H15" s="1">
        <v>85</v>
      </c>
      <c r="I15" s="1">
        <v>82</v>
      </c>
      <c r="J15" s="1">
        <v>90</v>
      </c>
      <c r="K15" s="1">
        <v>90</v>
      </c>
      <c r="L15" s="1">
        <v>96</v>
      </c>
      <c r="M15" s="1">
        <v>93</v>
      </c>
      <c r="N15" s="1">
        <f t="shared" si="0"/>
        <v>86</v>
      </c>
    </row>
    <row r="16" spans="1:14" ht="12.75">
      <c r="A16" s="1" t="s">
        <v>24</v>
      </c>
      <c r="B16" s="1">
        <v>5</v>
      </c>
      <c r="C16" s="1">
        <v>7</v>
      </c>
      <c r="D16" s="1">
        <v>7</v>
      </c>
      <c r="E16" s="1">
        <v>6</v>
      </c>
      <c r="F16" s="1">
        <v>4</v>
      </c>
      <c r="G16" s="1">
        <v>5</v>
      </c>
      <c r="H16" s="1">
        <v>4</v>
      </c>
      <c r="I16" s="1">
        <v>4</v>
      </c>
      <c r="J16" s="1">
        <v>4</v>
      </c>
      <c r="K16" s="1">
        <v>2</v>
      </c>
      <c r="L16" s="1">
        <v>2</v>
      </c>
      <c r="M16" s="1">
        <v>3</v>
      </c>
      <c r="N16" s="1">
        <f t="shared" si="0"/>
        <v>4</v>
      </c>
    </row>
    <row r="17" spans="1:14" ht="12.75">
      <c r="A17" s="1" t="s">
        <v>25</v>
      </c>
      <c r="B17" s="1">
        <v>4</v>
      </c>
      <c r="C17" s="1">
        <v>4</v>
      </c>
      <c r="D17" s="1">
        <v>5</v>
      </c>
      <c r="E17" s="1">
        <v>5</v>
      </c>
      <c r="F17" s="1">
        <v>6</v>
      </c>
      <c r="G17" s="1">
        <v>4</v>
      </c>
      <c r="H17" s="1">
        <v>4</v>
      </c>
      <c r="I17" s="1">
        <v>3</v>
      </c>
      <c r="J17" s="1">
        <v>3</v>
      </c>
      <c r="K17" s="1">
        <v>2</v>
      </c>
      <c r="L17" s="1">
        <v>1</v>
      </c>
      <c r="M17" s="1">
        <v>1</v>
      </c>
      <c r="N17" s="1">
        <f t="shared" si="0"/>
        <v>4</v>
      </c>
    </row>
    <row r="18" spans="1:14" ht="12.75">
      <c r="A18" s="1" t="s">
        <v>26</v>
      </c>
      <c r="B18" s="1">
        <v>19</v>
      </c>
      <c r="C18" s="1">
        <v>17</v>
      </c>
      <c r="D18" s="1">
        <v>18</v>
      </c>
      <c r="E18" s="1">
        <v>17</v>
      </c>
      <c r="F18" s="1">
        <v>19</v>
      </c>
      <c r="G18" s="1">
        <v>18</v>
      </c>
      <c r="H18" s="1">
        <v>15</v>
      </c>
      <c r="I18" s="1">
        <v>14</v>
      </c>
      <c r="J18" s="1">
        <v>15</v>
      </c>
      <c r="K18" s="1">
        <v>15</v>
      </c>
      <c r="L18" s="1">
        <v>13</v>
      </c>
      <c r="M18" s="1">
        <v>13</v>
      </c>
      <c r="N18" s="1">
        <f t="shared" si="0"/>
        <v>16</v>
      </c>
    </row>
    <row r="19" spans="1:14" ht="12.75">
      <c r="A19" s="1" t="s">
        <v>27</v>
      </c>
      <c r="B19" s="1">
        <v>3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f t="shared" si="0"/>
        <v>3</v>
      </c>
    </row>
    <row r="20" spans="1:14" ht="12.75">
      <c r="A20" s="1" t="s">
        <v>28</v>
      </c>
      <c r="B20" s="1">
        <v>4</v>
      </c>
      <c r="C20" s="1">
        <v>4</v>
      </c>
      <c r="D20" s="1">
        <v>4</v>
      </c>
      <c r="E20" s="1">
        <v>5</v>
      </c>
      <c r="F20" s="1">
        <v>6</v>
      </c>
      <c r="G20" s="1">
        <v>9</v>
      </c>
      <c r="H20" s="1">
        <v>11</v>
      </c>
      <c r="I20" s="1">
        <v>11</v>
      </c>
      <c r="J20" s="1">
        <v>10</v>
      </c>
      <c r="K20" s="1">
        <v>9</v>
      </c>
      <c r="L20" s="1">
        <v>9</v>
      </c>
      <c r="M20" s="1">
        <v>10</v>
      </c>
      <c r="N20" s="1">
        <f t="shared" si="0"/>
        <v>8</v>
      </c>
    </row>
    <row r="21" spans="1:14" ht="12.75">
      <c r="A21" s="1" t="s">
        <v>29</v>
      </c>
      <c r="B21" s="1">
        <v>0</v>
      </c>
      <c r="C21" s="1">
        <v>2</v>
      </c>
      <c r="D21" s="1">
        <v>3</v>
      </c>
      <c r="E21" s="1">
        <v>3</v>
      </c>
      <c r="F21" s="1">
        <v>4</v>
      </c>
      <c r="G21" s="1">
        <v>5</v>
      </c>
      <c r="H21" s="1">
        <v>5</v>
      </c>
      <c r="I21" s="1">
        <v>6</v>
      </c>
      <c r="J21" s="1">
        <v>4</v>
      </c>
      <c r="K21" s="1">
        <v>5</v>
      </c>
      <c r="L21" s="1">
        <v>5</v>
      </c>
      <c r="M21" s="1">
        <v>7</v>
      </c>
      <c r="N21" s="1">
        <f t="shared" si="0"/>
        <v>4</v>
      </c>
    </row>
    <row r="22" spans="1:14" ht="12.75">
      <c r="A22" s="1" t="s">
        <v>30</v>
      </c>
      <c r="B22" s="1">
        <v>5</v>
      </c>
      <c r="C22" s="1">
        <v>6</v>
      </c>
      <c r="D22" s="1">
        <v>6</v>
      </c>
      <c r="E22" s="1">
        <v>7</v>
      </c>
      <c r="F22" s="1">
        <v>7</v>
      </c>
      <c r="G22" s="1">
        <v>7</v>
      </c>
      <c r="H22" s="1">
        <v>7</v>
      </c>
      <c r="I22" s="1">
        <v>8</v>
      </c>
      <c r="J22" s="1">
        <v>7</v>
      </c>
      <c r="K22" s="1">
        <v>7</v>
      </c>
      <c r="L22" s="1">
        <v>7</v>
      </c>
      <c r="M22" s="1">
        <v>7</v>
      </c>
      <c r="N22" s="1">
        <f t="shared" si="0"/>
        <v>7</v>
      </c>
    </row>
    <row r="23" spans="1:14" ht="12.75">
      <c r="A23" s="1" t="s">
        <v>31</v>
      </c>
      <c r="B23" s="1">
        <v>18</v>
      </c>
      <c r="C23" s="1">
        <v>18</v>
      </c>
      <c r="D23" s="1">
        <v>17</v>
      </c>
      <c r="E23" s="1">
        <v>16</v>
      </c>
      <c r="F23" s="1">
        <v>15</v>
      </c>
      <c r="G23" s="1">
        <v>12</v>
      </c>
      <c r="H23" s="1">
        <v>11</v>
      </c>
      <c r="I23" s="1">
        <v>13</v>
      </c>
      <c r="J23" s="1">
        <v>11</v>
      </c>
      <c r="K23" s="1">
        <v>12</v>
      </c>
      <c r="L23" s="1">
        <v>14</v>
      </c>
      <c r="M23" s="1">
        <v>15</v>
      </c>
      <c r="N23" s="1">
        <f t="shared" si="0"/>
        <v>14</v>
      </c>
    </row>
    <row r="24" spans="1:14" ht="12.75">
      <c r="A24" s="1" t="s">
        <v>32</v>
      </c>
      <c r="B24" s="1">
        <v>3</v>
      </c>
      <c r="C24" s="1">
        <v>2</v>
      </c>
      <c r="D24" s="1">
        <v>2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f t="shared" si="0"/>
        <v>1</v>
      </c>
    </row>
    <row r="25" spans="1:14" ht="12.75">
      <c r="A25" s="1" t="s">
        <v>33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2.75">
      <c r="A26" s="1" t="s">
        <v>34</v>
      </c>
      <c r="B26" s="1">
        <v>0</v>
      </c>
      <c r="C26" s="1">
        <v>0</v>
      </c>
      <c r="D26" s="1">
        <v>0</v>
      </c>
      <c r="E26" s="1">
        <v>0</v>
      </c>
      <c r="F26" s="1">
        <v>1</v>
      </c>
      <c r="G26" s="1">
        <v>1</v>
      </c>
      <c r="H26" s="1">
        <v>2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f t="shared" si="0"/>
        <v>1</v>
      </c>
    </row>
    <row r="27" spans="1:14" ht="12.75">
      <c r="A27" s="11" t="s">
        <v>35</v>
      </c>
      <c r="B27" s="1">
        <v>4</v>
      </c>
      <c r="C27" s="1">
        <v>4</v>
      </c>
      <c r="D27" s="1">
        <v>4</v>
      </c>
      <c r="E27" s="1">
        <v>5</v>
      </c>
      <c r="F27" s="1">
        <v>5</v>
      </c>
      <c r="G27" s="1">
        <v>5</v>
      </c>
      <c r="H27" s="1">
        <v>5</v>
      </c>
      <c r="I27" s="1">
        <v>5</v>
      </c>
      <c r="J27" s="1">
        <v>5</v>
      </c>
      <c r="K27" s="1">
        <v>5</v>
      </c>
      <c r="L27" s="1">
        <v>5</v>
      </c>
      <c r="M27" s="1">
        <v>6</v>
      </c>
      <c r="N27" s="1">
        <f t="shared" si="0"/>
        <v>5</v>
      </c>
    </row>
    <row r="28" spans="1:14" ht="12.75">
      <c r="A28" s="11" t="s">
        <v>12</v>
      </c>
      <c r="B28" s="1">
        <v>3</v>
      </c>
      <c r="C28" s="1">
        <v>0</v>
      </c>
      <c r="D28" s="1">
        <v>1</v>
      </c>
      <c r="E28" s="1">
        <v>4</v>
      </c>
      <c r="F28" s="1">
        <v>1</v>
      </c>
      <c r="G28" s="1">
        <v>5</v>
      </c>
      <c r="H28" s="1">
        <v>2</v>
      </c>
      <c r="I28" s="1">
        <v>4</v>
      </c>
      <c r="J28" s="1">
        <v>8</v>
      </c>
      <c r="K28" s="1">
        <v>7</v>
      </c>
      <c r="L28" s="1">
        <v>1</v>
      </c>
      <c r="M28" s="1">
        <v>2</v>
      </c>
      <c r="N28" s="1">
        <f>SUM(B28:M28)</f>
        <v>38</v>
      </c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4" t="s">
        <v>61</v>
      </c>
    </row>
    <row r="30" spans="1:14" ht="15.75">
      <c r="A30" s="4" t="s">
        <v>4</v>
      </c>
      <c r="B30" s="4">
        <f aca="true" t="shared" si="1" ref="B30:M30">SUM(B5:B29)</f>
        <v>458</v>
      </c>
      <c r="C30" s="4">
        <f t="shared" si="1"/>
        <v>481</v>
      </c>
      <c r="D30" s="4">
        <f t="shared" si="1"/>
        <v>498</v>
      </c>
      <c r="E30" s="4">
        <f t="shared" si="1"/>
        <v>516</v>
      </c>
      <c r="F30" s="4">
        <f t="shared" si="1"/>
        <v>525</v>
      </c>
      <c r="G30" s="4">
        <f t="shared" si="1"/>
        <v>552</v>
      </c>
      <c r="H30" s="4">
        <f t="shared" si="1"/>
        <v>559</v>
      </c>
      <c r="I30" s="4">
        <f t="shared" si="1"/>
        <v>562</v>
      </c>
      <c r="J30" s="4">
        <f t="shared" si="1"/>
        <v>598</v>
      </c>
      <c r="K30" s="4">
        <f t="shared" si="1"/>
        <v>603</v>
      </c>
      <c r="L30" s="4">
        <f t="shared" si="1"/>
        <v>617</v>
      </c>
      <c r="M30" s="4">
        <f t="shared" si="1"/>
        <v>640</v>
      </c>
      <c r="N30" s="5"/>
    </row>
    <row r="31" spans="1:14" ht="12.75">
      <c r="A31" s="6" t="s">
        <v>7</v>
      </c>
      <c r="B31" s="7">
        <v>1</v>
      </c>
      <c r="C31" s="7">
        <f aca="true" t="shared" si="2" ref="C31:M31">C30/B30</f>
        <v>1.0502183406113537</v>
      </c>
      <c r="D31" s="7">
        <f t="shared" si="2"/>
        <v>1.0353430353430353</v>
      </c>
      <c r="E31" s="7">
        <f t="shared" si="2"/>
        <v>1.036144578313253</v>
      </c>
      <c r="F31" s="7">
        <f t="shared" si="2"/>
        <v>1.0174418604651163</v>
      </c>
      <c r="G31" s="7">
        <f t="shared" si="2"/>
        <v>1.0514285714285714</v>
      </c>
      <c r="H31" s="7">
        <f t="shared" si="2"/>
        <v>1.0126811594202898</v>
      </c>
      <c r="I31" s="7">
        <f t="shared" si="2"/>
        <v>1.0053667262969588</v>
      </c>
      <c r="J31" s="7">
        <f t="shared" si="2"/>
        <v>1.0640569395017794</v>
      </c>
      <c r="K31" s="7">
        <f t="shared" si="2"/>
        <v>1.008361204013378</v>
      </c>
      <c r="L31" s="7">
        <f t="shared" si="2"/>
        <v>1.023217247097844</v>
      </c>
      <c r="M31" s="7">
        <f t="shared" si="2"/>
        <v>1.0372771474878444</v>
      </c>
      <c r="N31" s="5"/>
    </row>
    <row r="32" spans="1:14" ht="12.75">
      <c r="A32" s="12" t="s">
        <v>8</v>
      </c>
      <c r="B32" s="13">
        <v>1</v>
      </c>
      <c r="C32" s="13">
        <f aca="true" t="shared" si="3" ref="C32:M32">C30/$B$30</f>
        <v>1.0502183406113537</v>
      </c>
      <c r="D32" s="13">
        <f t="shared" si="3"/>
        <v>1.0873362445414847</v>
      </c>
      <c r="E32" s="13">
        <f t="shared" si="3"/>
        <v>1.1266375545851528</v>
      </c>
      <c r="F32" s="13">
        <f t="shared" si="3"/>
        <v>1.1462882096069869</v>
      </c>
      <c r="G32" s="13">
        <f t="shared" si="3"/>
        <v>1.205240174672489</v>
      </c>
      <c r="H32" s="13">
        <f t="shared" si="3"/>
        <v>1.220524017467249</v>
      </c>
      <c r="I32" s="13">
        <f t="shared" si="3"/>
        <v>1.2270742358078603</v>
      </c>
      <c r="J32" s="13">
        <f t="shared" si="3"/>
        <v>1.3056768558951966</v>
      </c>
      <c r="K32" s="13">
        <f t="shared" si="3"/>
        <v>1.3165938864628821</v>
      </c>
      <c r="L32" s="13">
        <f t="shared" si="3"/>
        <v>1.3471615720524017</v>
      </c>
      <c r="M32" s="13">
        <f t="shared" si="3"/>
        <v>1.3973799126637554</v>
      </c>
      <c r="N32" s="12"/>
    </row>
    <row r="33" spans="1:14" ht="12.7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0</v>
      </c>
      <c r="B34" s="1">
        <v>69</v>
      </c>
      <c r="C34" s="1">
        <v>69</v>
      </c>
      <c r="D34" s="1">
        <v>70</v>
      </c>
      <c r="E34" s="1">
        <v>71</v>
      </c>
      <c r="F34" s="1">
        <v>70</v>
      </c>
      <c r="G34" s="1">
        <v>71</v>
      </c>
      <c r="H34" s="1">
        <v>71</v>
      </c>
      <c r="I34" s="1">
        <v>72</v>
      </c>
      <c r="J34" s="1">
        <v>72</v>
      </c>
      <c r="K34" s="1">
        <v>73</v>
      </c>
      <c r="L34" s="1">
        <v>72</v>
      </c>
      <c r="M34" s="1">
        <v>74</v>
      </c>
      <c r="N34" s="1">
        <f>ROUND(SUM(B34:M34)/12,0)</f>
        <v>71</v>
      </c>
    </row>
    <row r="35" spans="1:14" ht="12.75">
      <c r="A35" s="1" t="s">
        <v>1</v>
      </c>
      <c r="B35" s="1">
        <v>20</v>
      </c>
      <c r="C35" s="1">
        <v>20</v>
      </c>
      <c r="D35" s="1">
        <v>19</v>
      </c>
      <c r="E35" s="1">
        <v>20</v>
      </c>
      <c r="F35" s="1">
        <v>20</v>
      </c>
      <c r="G35" s="1">
        <v>20</v>
      </c>
      <c r="H35" s="1">
        <v>22</v>
      </c>
      <c r="I35" s="1">
        <v>22</v>
      </c>
      <c r="J35" s="1">
        <v>22</v>
      </c>
      <c r="K35" s="1">
        <v>22</v>
      </c>
      <c r="L35" s="1">
        <v>23</v>
      </c>
      <c r="M35" s="1">
        <v>23</v>
      </c>
      <c r="N35" s="1">
        <f>ROUND(SUM(B35:M35)/12,0)</f>
        <v>21</v>
      </c>
    </row>
    <row r="36" spans="1:14" ht="12.75">
      <c r="A36" s="1" t="s">
        <v>2</v>
      </c>
      <c r="B36" s="1">
        <v>4</v>
      </c>
      <c r="C36" s="1">
        <v>4</v>
      </c>
      <c r="D36" s="1">
        <v>3</v>
      </c>
      <c r="E36" s="1">
        <v>3</v>
      </c>
      <c r="F36" s="1">
        <v>3</v>
      </c>
      <c r="G36" s="1">
        <v>4</v>
      </c>
      <c r="H36" s="1">
        <v>1</v>
      </c>
      <c r="I36" s="1">
        <v>5</v>
      </c>
      <c r="J36" s="1">
        <v>5</v>
      </c>
      <c r="K36" s="1">
        <v>5</v>
      </c>
      <c r="L36" s="1">
        <v>5</v>
      </c>
      <c r="M36" s="1">
        <v>5</v>
      </c>
      <c r="N36" s="1">
        <f>ROUND(SUM(B36:M36)/12,0)</f>
        <v>4</v>
      </c>
    </row>
    <row r="37" spans="1:14" ht="12.75">
      <c r="A37" s="1" t="s">
        <v>3</v>
      </c>
      <c r="B37" s="1">
        <v>2</v>
      </c>
      <c r="C37" s="1">
        <v>1</v>
      </c>
      <c r="D37" s="1">
        <v>0</v>
      </c>
      <c r="E37" s="1">
        <v>0</v>
      </c>
      <c r="F37" s="1">
        <v>4</v>
      </c>
      <c r="G37" s="1">
        <v>0</v>
      </c>
      <c r="H37" s="1">
        <v>4</v>
      </c>
      <c r="I37" s="1">
        <v>5</v>
      </c>
      <c r="J37" s="1">
        <v>5</v>
      </c>
      <c r="K37" s="1">
        <v>6</v>
      </c>
      <c r="L37" s="1">
        <v>6</v>
      </c>
      <c r="M37" s="1">
        <v>5</v>
      </c>
      <c r="N37" s="1">
        <f>ROUND(SUM(B37:M37)/12,0)</f>
        <v>3</v>
      </c>
    </row>
    <row r="39" spans="1:2" ht="12.75">
      <c r="A39" s="1" t="s">
        <v>59</v>
      </c>
      <c r="B39" s="1"/>
    </row>
    <row r="40" spans="1:2" ht="12.75">
      <c r="A40" s="1" t="s">
        <v>58</v>
      </c>
      <c r="B40" s="1"/>
    </row>
    <row r="41" spans="1:2" ht="12.75">
      <c r="A41" s="1" t="s">
        <v>55</v>
      </c>
      <c r="B41" s="1"/>
    </row>
    <row r="42" spans="1:2" ht="12.75">
      <c r="A42" s="1" t="s">
        <v>56</v>
      </c>
      <c r="B42" s="1"/>
    </row>
    <row r="43" ht="12.75">
      <c r="A43" s="1" t="s">
        <v>57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421875" defaultRowHeight="12.75"/>
  <cols>
    <col min="1" max="1" width="53.8515625" style="0" bestFit="1" customWidth="1"/>
    <col min="2" max="2" width="12.7109375" style="0" bestFit="1" customWidth="1"/>
    <col min="3" max="3" width="12.7109375" style="0" customWidth="1"/>
    <col min="4" max="10" width="12.7109375" style="0" bestFit="1" customWidth="1"/>
    <col min="11" max="12" width="12.7109375" style="0" customWidth="1"/>
    <col min="13" max="13" width="12.7109375" style="0" bestFit="1" customWidth="1"/>
    <col min="14" max="14" width="15.421875" style="0" bestFit="1" customWidth="1"/>
    <col min="15" max="15" width="40.7109375" style="0" bestFit="1" customWidth="1"/>
    <col min="16" max="16" width="41.140625" style="0" bestFit="1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>
      <c r="A2" s="8" t="s">
        <v>11</v>
      </c>
      <c r="B2" s="8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9" t="s">
        <v>5</v>
      </c>
      <c r="B4" s="10">
        <v>39083</v>
      </c>
      <c r="C4" s="10">
        <v>39114</v>
      </c>
      <c r="D4" s="10">
        <v>39142</v>
      </c>
      <c r="E4" s="10">
        <v>39173</v>
      </c>
      <c r="F4" s="10">
        <v>39203</v>
      </c>
      <c r="G4" s="10">
        <v>39234</v>
      </c>
      <c r="H4" s="10">
        <v>39264</v>
      </c>
      <c r="I4" s="10">
        <v>39295</v>
      </c>
      <c r="J4" s="10">
        <v>39326</v>
      </c>
      <c r="K4" s="10">
        <v>39356</v>
      </c>
      <c r="L4" s="10">
        <v>39387</v>
      </c>
      <c r="M4" s="10">
        <v>39417</v>
      </c>
      <c r="N4" s="10" t="s">
        <v>60</v>
      </c>
    </row>
    <row r="5" spans="1:14" ht="12.75">
      <c r="A5" s="1" t="s">
        <v>13</v>
      </c>
      <c r="B5" s="1">
        <v>2</v>
      </c>
      <c r="C5" s="1">
        <v>2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2</v>
      </c>
      <c r="M5" s="1">
        <v>2</v>
      </c>
      <c r="N5" s="1">
        <f>ROUND(SUM(B5:M5)/12,0)</f>
        <v>1</v>
      </c>
    </row>
    <row r="6" spans="1:14" ht="12.75">
      <c r="A6" s="1" t="s">
        <v>14</v>
      </c>
      <c r="B6" s="1">
        <v>11</v>
      </c>
      <c r="C6" s="1">
        <v>14</v>
      </c>
      <c r="D6" s="1">
        <v>13</v>
      </c>
      <c r="E6" s="1">
        <v>13</v>
      </c>
      <c r="F6" s="1">
        <v>9</v>
      </c>
      <c r="G6" s="1">
        <v>9</v>
      </c>
      <c r="H6" s="1">
        <v>9</v>
      </c>
      <c r="I6" s="1">
        <v>9</v>
      </c>
      <c r="J6" s="1">
        <v>9</v>
      </c>
      <c r="K6" s="1">
        <v>9</v>
      </c>
      <c r="L6" s="1">
        <v>9</v>
      </c>
      <c r="M6" s="1">
        <v>7</v>
      </c>
      <c r="N6" s="1">
        <f>ROUND(SUM(B6:M6)/12,0)</f>
        <v>10</v>
      </c>
    </row>
    <row r="7" spans="1:14" ht="12.75">
      <c r="A7" s="1" t="s">
        <v>15</v>
      </c>
      <c r="B7" s="1">
        <v>5</v>
      </c>
      <c r="C7" s="1">
        <v>5</v>
      </c>
      <c r="D7" s="1">
        <v>5</v>
      </c>
      <c r="E7" s="1">
        <v>5</v>
      </c>
      <c r="F7" s="1">
        <v>5</v>
      </c>
      <c r="G7" s="1">
        <v>4</v>
      </c>
      <c r="H7" s="1">
        <v>4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f aca="true" t="shared" si="0" ref="N7:N27">ROUND(SUM(B7:M7)/12,0)</f>
        <v>4</v>
      </c>
    </row>
    <row r="8" spans="1:14" ht="12.75">
      <c r="A8" s="1" t="s">
        <v>16</v>
      </c>
      <c r="B8" s="1">
        <v>1</v>
      </c>
      <c r="C8" s="1">
        <v>1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</row>
    <row r="9" spans="1:14" ht="12.75">
      <c r="A9" s="1" t="s">
        <v>17</v>
      </c>
      <c r="B9" s="1">
        <v>24</v>
      </c>
      <c r="C9" s="1">
        <v>25</v>
      </c>
      <c r="D9" s="1">
        <v>27</v>
      </c>
      <c r="E9" s="1">
        <v>32</v>
      </c>
      <c r="F9" s="1">
        <v>25</v>
      </c>
      <c r="G9" s="1">
        <v>26</v>
      </c>
      <c r="H9" s="1">
        <v>30</v>
      </c>
      <c r="I9" s="1">
        <v>29</v>
      </c>
      <c r="J9" s="1">
        <v>35</v>
      </c>
      <c r="K9" s="1">
        <v>36</v>
      </c>
      <c r="L9" s="1">
        <v>38</v>
      </c>
      <c r="M9" s="1">
        <v>36</v>
      </c>
      <c r="N9" s="1">
        <f t="shared" si="0"/>
        <v>30</v>
      </c>
    </row>
    <row r="10" spans="1:14" ht="12.75">
      <c r="A10" s="1" t="s">
        <v>18</v>
      </c>
      <c r="B10" s="1">
        <v>22</v>
      </c>
      <c r="C10" s="1">
        <v>25</v>
      </c>
      <c r="D10" s="1">
        <v>28</v>
      </c>
      <c r="E10" s="1">
        <v>31</v>
      </c>
      <c r="F10" s="1">
        <v>30</v>
      </c>
      <c r="G10" s="1">
        <v>36</v>
      </c>
      <c r="H10" s="1">
        <v>38</v>
      </c>
      <c r="I10" s="1">
        <v>43</v>
      </c>
      <c r="J10" s="1">
        <v>46</v>
      </c>
      <c r="K10" s="1">
        <v>47</v>
      </c>
      <c r="L10" s="1">
        <v>49</v>
      </c>
      <c r="M10" s="1">
        <v>47</v>
      </c>
      <c r="N10" s="1">
        <f t="shared" si="0"/>
        <v>37</v>
      </c>
    </row>
    <row r="11" spans="1:14" ht="12.75">
      <c r="A11" s="1" t="s">
        <v>19</v>
      </c>
      <c r="B11" s="1">
        <v>24</v>
      </c>
      <c r="C11" s="1">
        <v>30</v>
      </c>
      <c r="D11" s="1">
        <v>30</v>
      </c>
      <c r="E11" s="1">
        <v>30</v>
      </c>
      <c r="F11" s="1">
        <v>32</v>
      </c>
      <c r="G11" s="1">
        <v>31</v>
      </c>
      <c r="H11" s="1">
        <v>30</v>
      </c>
      <c r="I11" s="1">
        <v>28</v>
      </c>
      <c r="J11" s="1">
        <v>31</v>
      </c>
      <c r="K11" s="1">
        <v>32</v>
      </c>
      <c r="L11" s="1">
        <v>31</v>
      </c>
      <c r="M11" s="1">
        <v>34</v>
      </c>
      <c r="N11" s="1">
        <f t="shared" si="0"/>
        <v>30</v>
      </c>
    </row>
    <row r="12" spans="1:14" ht="12.75">
      <c r="A12" s="1" t="s">
        <v>20</v>
      </c>
      <c r="B12" s="1">
        <v>202</v>
      </c>
      <c r="C12" s="1">
        <v>223</v>
      </c>
      <c r="D12" s="1">
        <v>250</v>
      </c>
      <c r="E12" s="1">
        <v>243</v>
      </c>
      <c r="F12" s="1">
        <v>272</v>
      </c>
      <c r="G12" s="1">
        <v>288</v>
      </c>
      <c r="H12" s="1">
        <v>287</v>
      </c>
      <c r="I12" s="1">
        <v>304</v>
      </c>
      <c r="J12" s="1">
        <v>300</v>
      </c>
      <c r="K12" s="1">
        <v>306</v>
      </c>
      <c r="L12" s="1">
        <v>340</v>
      </c>
      <c r="M12" s="1">
        <v>346</v>
      </c>
      <c r="N12" s="1">
        <f t="shared" si="0"/>
        <v>280</v>
      </c>
    </row>
    <row r="13" spans="1:14" ht="12.75">
      <c r="A13" s="1" t="s">
        <v>21</v>
      </c>
      <c r="B13" s="1">
        <v>32</v>
      </c>
      <c r="C13" s="1">
        <v>36</v>
      </c>
      <c r="D13" s="1">
        <v>36</v>
      </c>
      <c r="E13" s="1">
        <v>40</v>
      </c>
      <c r="F13" s="1">
        <v>39</v>
      </c>
      <c r="G13" s="1">
        <v>38</v>
      </c>
      <c r="H13" s="1">
        <v>39</v>
      </c>
      <c r="I13" s="1">
        <v>35</v>
      </c>
      <c r="J13" s="1">
        <v>33</v>
      </c>
      <c r="K13" s="1">
        <v>34</v>
      </c>
      <c r="L13" s="1">
        <v>33</v>
      </c>
      <c r="M13" s="1">
        <v>35</v>
      </c>
      <c r="N13" s="1">
        <f t="shared" si="0"/>
        <v>36</v>
      </c>
    </row>
    <row r="14" spans="1:14" ht="12.75">
      <c r="A14" s="1" t="s">
        <v>22</v>
      </c>
      <c r="B14" s="1">
        <v>125</v>
      </c>
      <c r="C14" s="1">
        <v>125</v>
      </c>
      <c r="D14" s="1">
        <v>125</v>
      </c>
      <c r="E14" s="1">
        <v>126</v>
      </c>
      <c r="F14" s="1">
        <v>127</v>
      </c>
      <c r="G14" s="1">
        <v>122</v>
      </c>
      <c r="H14" s="1">
        <v>122</v>
      </c>
      <c r="I14" s="1">
        <v>122</v>
      </c>
      <c r="J14" s="1">
        <v>122</v>
      </c>
      <c r="K14" s="1">
        <v>123</v>
      </c>
      <c r="L14" s="1">
        <v>130</v>
      </c>
      <c r="M14" s="1">
        <v>131</v>
      </c>
      <c r="N14" s="1">
        <f t="shared" si="0"/>
        <v>125</v>
      </c>
    </row>
    <row r="15" spans="1:14" ht="12.75">
      <c r="A15" s="1" t="s">
        <v>23</v>
      </c>
      <c r="B15" s="1">
        <v>93</v>
      </c>
      <c r="C15" s="1">
        <v>102</v>
      </c>
      <c r="D15" s="1">
        <v>103</v>
      </c>
      <c r="E15" s="1">
        <v>98</v>
      </c>
      <c r="F15" s="1">
        <v>92</v>
      </c>
      <c r="G15" s="1">
        <v>105</v>
      </c>
      <c r="H15" s="1">
        <v>106</v>
      </c>
      <c r="I15" s="1">
        <v>112</v>
      </c>
      <c r="J15" s="1">
        <v>112</v>
      </c>
      <c r="K15" s="1">
        <v>108</v>
      </c>
      <c r="L15" s="1">
        <v>108</v>
      </c>
      <c r="M15" s="1">
        <v>99</v>
      </c>
      <c r="N15" s="1">
        <f t="shared" si="0"/>
        <v>103</v>
      </c>
    </row>
    <row r="16" spans="1:14" ht="12.75">
      <c r="A16" s="1" t="s">
        <v>24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2.75">
      <c r="A17" s="1" t="s">
        <v>25</v>
      </c>
      <c r="B17" s="1">
        <v>2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3</v>
      </c>
      <c r="J17" s="1">
        <v>3</v>
      </c>
      <c r="K17" s="1">
        <v>2</v>
      </c>
      <c r="L17" s="1">
        <v>3</v>
      </c>
      <c r="M17" s="1">
        <v>3</v>
      </c>
      <c r="N17" s="1">
        <f t="shared" si="0"/>
        <v>2</v>
      </c>
    </row>
    <row r="18" spans="1:14" ht="12.75">
      <c r="A18" s="1" t="s">
        <v>26</v>
      </c>
      <c r="B18" s="1">
        <v>5</v>
      </c>
      <c r="C18" s="1">
        <v>5</v>
      </c>
      <c r="D18" s="1">
        <v>7</v>
      </c>
      <c r="E18" s="1">
        <v>8</v>
      </c>
      <c r="F18" s="1">
        <v>9</v>
      </c>
      <c r="G18" s="1">
        <v>9</v>
      </c>
      <c r="H18" s="1">
        <v>8</v>
      </c>
      <c r="I18" s="1">
        <v>8</v>
      </c>
      <c r="J18" s="1">
        <v>7</v>
      </c>
      <c r="K18" s="1">
        <v>8</v>
      </c>
      <c r="L18" s="1">
        <v>8</v>
      </c>
      <c r="M18" s="1">
        <v>7</v>
      </c>
      <c r="N18" s="1">
        <f t="shared" si="0"/>
        <v>7</v>
      </c>
    </row>
    <row r="19" spans="1:14" ht="12.75">
      <c r="A19" s="1" t="s">
        <v>27</v>
      </c>
      <c r="B19" s="1">
        <v>15</v>
      </c>
      <c r="C19" s="1">
        <v>16</v>
      </c>
      <c r="D19" s="1">
        <v>15</v>
      </c>
      <c r="E19" s="1">
        <v>16</v>
      </c>
      <c r="F19" s="1">
        <v>16</v>
      </c>
      <c r="G19" s="1">
        <v>15</v>
      </c>
      <c r="H19" s="1">
        <v>16</v>
      </c>
      <c r="I19" s="1">
        <v>18</v>
      </c>
      <c r="J19" s="1">
        <v>18</v>
      </c>
      <c r="K19" s="1">
        <v>18</v>
      </c>
      <c r="L19" s="1">
        <v>19</v>
      </c>
      <c r="M19" s="1">
        <v>21</v>
      </c>
      <c r="N19" s="1">
        <f t="shared" si="0"/>
        <v>17</v>
      </c>
    </row>
    <row r="20" spans="1:14" ht="12.75">
      <c r="A20" s="1" t="s">
        <v>28</v>
      </c>
      <c r="B20" s="1">
        <v>8</v>
      </c>
      <c r="C20" s="1">
        <v>8</v>
      </c>
      <c r="D20" s="1">
        <v>8</v>
      </c>
      <c r="E20" s="1">
        <v>8</v>
      </c>
      <c r="F20" s="1">
        <v>8</v>
      </c>
      <c r="G20" s="1">
        <v>9</v>
      </c>
      <c r="H20" s="1">
        <v>9</v>
      </c>
      <c r="I20" s="1">
        <v>9</v>
      </c>
      <c r="J20" s="1">
        <v>8</v>
      </c>
      <c r="K20" s="1">
        <v>8</v>
      </c>
      <c r="L20" s="1">
        <v>6</v>
      </c>
      <c r="M20" s="1">
        <v>6</v>
      </c>
      <c r="N20" s="1">
        <f t="shared" si="0"/>
        <v>8</v>
      </c>
    </row>
    <row r="21" spans="1:14" ht="12.75">
      <c r="A21" s="1" t="s">
        <v>29</v>
      </c>
      <c r="B21" s="1">
        <v>5</v>
      </c>
      <c r="C21" s="1">
        <v>5</v>
      </c>
      <c r="D21" s="1">
        <v>5</v>
      </c>
      <c r="E21" s="1">
        <v>5</v>
      </c>
      <c r="F21" s="1">
        <v>5</v>
      </c>
      <c r="G21" s="1">
        <v>6</v>
      </c>
      <c r="H21" s="1">
        <v>6</v>
      </c>
      <c r="I21" s="1">
        <v>5</v>
      </c>
      <c r="J21" s="1">
        <v>5</v>
      </c>
      <c r="K21" s="1">
        <v>5</v>
      </c>
      <c r="L21" s="1">
        <v>7</v>
      </c>
      <c r="M21" s="1">
        <v>6</v>
      </c>
      <c r="N21" s="1">
        <f t="shared" si="0"/>
        <v>5</v>
      </c>
    </row>
    <row r="22" spans="1:14" ht="12.75">
      <c r="A22" s="1" t="s">
        <v>30</v>
      </c>
      <c r="B22" s="1">
        <v>15</v>
      </c>
      <c r="C22" s="1">
        <v>15</v>
      </c>
      <c r="D22" s="1">
        <v>18</v>
      </c>
      <c r="E22" s="1">
        <v>17</v>
      </c>
      <c r="F22" s="1">
        <v>14</v>
      </c>
      <c r="G22" s="1">
        <v>15</v>
      </c>
      <c r="H22" s="1">
        <v>15</v>
      </c>
      <c r="I22" s="1">
        <v>18</v>
      </c>
      <c r="J22" s="1">
        <v>15</v>
      </c>
      <c r="K22" s="1">
        <v>14</v>
      </c>
      <c r="L22" s="1">
        <v>13</v>
      </c>
      <c r="M22" s="1">
        <v>15</v>
      </c>
      <c r="N22" s="1">
        <f t="shared" si="0"/>
        <v>15</v>
      </c>
    </row>
    <row r="23" spans="1:14" ht="12.75">
      <c r="A23" s="1" t="s">
        <v>31</v>
      </c>
      <c r="B23" s="1">
        <v>16</v>
      </c>
      <c r="C23" s="1">
        <v>17</v>
      </c>
      <c r="D23" s="1">
        <v>18</v>
      </c>
      <c r="E23" s="1">
        <v>19</v>
      </c>
      <c r="F23" s="1">
        <v>17</v>
      </c>
      <c r="G23" s="1">
        <v>16</v>
      </c>
      <c r="H23" s="1">
        <v>16</v>
      </c>
      <c r="I23" s="1">
        <v>16</v>
      </c>
      <c r="J23" s="1">
        <v>18</v>
      </c>
      <c r="K23" s="1">
        <v>16</v>
      </c>
      <c r="L23" s="1">
        <v>15</v>
      </c>
      <c r="M23" s="1">
        <v>14</v>
      </c>
      <c r="N23" s="1">
        <f t="shared" si="0"/>
        <v>17</v>
      </c>
    </row>
    <row r="24" spans="1:14" ht="12.75">
      <c r="A24" s="1" t="s">
        <v>32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2.75">
      <c r="A25" s="1" t="s">
        <v>33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f t="shared" si="0"/>
        <v>1</v>
      </c>
    </row>
    <row r="26" spans="1:14" ht="12.75">
      <c r="A26" s="1" t="s">
        <v>34</v>
      </c>
      <c r="B26" s="1">
        <v>5</v>
      </c>
      <c r="C26" s="1">
        <v>6</v>
      </c>
      <c r="D26" s="1">
        <v>6</v>
      </c>
      <c r="E26" s="1">
        <v>6</v>
      </c>
      <c r="F26" s="1">
        <v>6</v>
      </c>
      <c r="G26" s="1">
        <v>7</v>
      </c>
      <c r="H26" s="1">
        <v>7</v>
      </c>
      <c r="I26" s="1">
        <v>8</v>
      </c>
      <c r="J26" s="1">
        <v>9</v>
      </c>
      <c r="K26" s="1">
        <v>9</v>
      </c>
      <c r="L26" s="1">
        <v>9</v>
      </c>
      <c r="M26" s="1">
        <v>9</v>
      </c>
      <c r="N26" s="1">
        <f t="shared" si="0"/>
        <v>7</v>
      </c>
    </row>
    <row r="27" spans="1:14" ht="12.75">
      <c r="A27" s="11" t="s">
        <v>35</v>
      </c>
      <c r="B27" s="1">
        <v>8</v>
      </c>
      <c r="C27" s="1">
        <v>8</v>
      </c>
      <c r="D27" s="1">
        <v>6</v>
      </c>
      <c r="E27" s="1">
        <v>5</v>
      </c>
      <c r="F27" s="1">
        <v>5</v>
      </c>
      <c r="G27" s="1">
        <v>6</v>
      </c>
      <c r="H27" s="1">
        <v>6</v>
      </c>
      <c r="I27" s="1">
        <v>7</v>
      </c>
      <c r="J27" s="1">
        <v>9</v>
      </c>
      <c r="K27" s="1">
        <v>9</v>
      </c>
      <c r="L27" s="1">
        <v>12</v>
      </c>
      <c r="M27" s="1">
        <v>12</v>
      </c>
      <c r="N27" s="1">
        <f t="shared" si="0"/>
        <v>8</v>
      </c>
    </row>
    <row r="28" spans="1:14" ht="12.75">
      <c r="A28" s="11" t="s">
        <v>12</v>
      </c>
      <c r="B28" s="1">
        <v>4</v>
      </c>
      <c r="C28" s="1">
        <v>8</v>
      </c>
      <c r="D28" s="1">
        <v>3</v>
      </c>
      <c r="E28" s="1">
        <v>5</v>
      </c>
      <c r="F28" s="1">
        <v>6</v>
      </c>
      <c r="G28" s="1">
        <v>2</v>
      </c>
      <c r="H28" s="1">
        <v>2</v>
      </c>
      <c r="I28" s="1">
        <v>0</v>
      </c>
      <c r="J28" s="1">
        <v>0</v>
      </c>
      <c r="K28" s="1">
        <v>1</v>
      </c>
      <c r="L28" s="1">
        <v>2</v>
      </c>
      <c r="M28" s="1">
        <v>5</v>
      </c>
      <c r="N28" s="1">
        <f>(SUM(B28:M28))</f>
        <v>38</v>
      </c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4" t="s">
        <v>62</v>
      </c>
    </row>
    <row r="30" spans="1:14" ht="15.75">
      <c r="A30" s="4" t="s">
        <v>4</v>
      </c>
      <c r="B30" s="4">
        <f aca="true" t="shared" si="1" ref="B30:M30">SUM(B5:B29)</f>
        <v>626</v>
      </c>
      <c r="C30" s="4">
        <f t="shared" si="1"/>
        <v>680</v>
      </c>
      <c r="D30" s="4">
        <f t="shared" si="1"/>
        <v>709</v>
      </c>
      <c r="E30" s="4">
        <f t="shared" si="1"/>
        <v>713</v>
      </c>
      <c r="F30" s="4">
        <f t="shared" si="1"/>
        <v>722</v>
      </c>
      <c r="G30" s="4">
        <f t="shared" si="1"/>
        <v>748</v>
      </c>
      <c r="H30" s="4">
        <f t="shared" si="1"/>
        <v>754</v>
      </c>
      <c r="I30" s="4">
        <f t="shared" si="1"/>
        <v>780</v>
      </c>
      <c r="J30" s="4">
        <f t="shared" si="1"/>
        <v>786</v>
      </c>
      <c r="K30" s="4">
        <f t="shared" si="1"/>
        <v>791</v>
      </c>
      <c r="L30" s="4">
        <f t="shared" si="1"/>
        <v>839</v>
      </c>
      <c r="M30" s="4">
        <f t="shared" si="1"/>
        <v>840</v>
      </c>
      <c r="N30" s="5"/>
    </row>
    <row r="31" spans="1:14" ht="12.75">
      <c r="A31" s="6" t="s">
        <v>7</v>
      </c>
      <c r="B31" s="7">
        <v>1</v>
      </c>
      <c r="C31" s="7">
        <f aca="true" t="shared" si="2" ref="C31:M31">C30/B30</f>
        <v>1.0862619808306708</v>
      </c>
      <c r="D31" s="7">
        <f t="shared" si="2"/>
        <v>1.0426470588235295</v>
      </c>
      <c r="E31" s="7">
        <f t="shared" si="2"/>
        <v>1.005641748942172</v>
      </c>
      <c r="F31" s="7">
        <f t="shared" si="2"/>
        <v>1.0126227208976157</v>
      </c>
      <c r="G31" s="7">
        <f t="shared" si="2"/>
        <v>1.03601108033241</v>
      </c>
      <c r="H31" s="7">
        <f t="shared" si="2"/>
        <v>1.0080213903743316</v>
      </c>
      <c r="I31" s="7">
        <f t="shared" si="2"/>
        <v>1.0344827586206897</v>
      </c>
      <c r="J31" s="7">
        <f t="shared" si="2"/>
        <v>1.0076923076923077</v>
      </c>
      <c r="K31" s="7">
        <f t="shared" si="2"/>
        <v>1.0063613231552162</v>
      </c>
      <c r="L31" s="7">
        <f t="shared" si="2"/>
        <v>1.0606826801517066</v>
      </c>
      <c r="M31" s="7">
        <f t="shared" si="2"/>
        <v>1.0011918951132301</v>
      </c>
      <c r="N31" s="5"/>
    </row>
    <row r="32" spans="1:14" ht="12.75">
      <c r="A32" s="12" t="s">
        <v>8</v>
      </c>
      <c r="B32" s="13">
        <v>1</v>
      </c>
      <c r="C32" s="13">
        <f>C30/$B$30</f>
        <v>1.0862619808306708</v>
      </c>
      <c r="D32" s="13">
        <f aca="true" t="shared" si="3" ref="D32:I32">D30/$B$30</f>
        <v>1.1325878594249201</v>
      </c>
      <c r="E32" s="13">
        <f t="shared" si="3"/>
        <v>1.1389776357827477</v>
      </c>
      <c r="F32" s="13">
        <f t="shared" si="3"/>
        <v>1.1533546325878594</v>
      </c>
      <c r="G32" s="13">
        <f t="shared" si="3"/>
        <v>1.194888178913738</v>
      </c>
      <c r="H32" s="13">
        <f t="shared" si="3"/>
        <v>1.2044728434504792</v>
      </c>
      <c r="I32" s="13">
        <f t="shared" si="3"/>
        <v>1.2460063897763578</v>
      </c>
      <c r="J32" s="13">
        <f>J30/$B$30</f>
        <v>1.255591054313099</v>
      </c>
      <c r="K32" s="13">
        <f>K30/$B$30</f>
        <v>1.2635782747603834</v>
      </c>
      <c r="L32" s="13">
        <f>L30/$B$30</f>
        <v>1.340255591054313</v>
      </c>
      <c r="M32" s="13">
        <f>M30/$B$30</f>
        <v>1.34185303514377</v>
      </c>
      <c r="N32" s="12"/>
    </row>
    <row r="33" spans="1:14" ht="12.75">
      <c r="A33" s="1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</row>
    <row r="34" spans="1:14" ht="12.75">
      <c r="A34" s="1" t="s">
        <v>0</v>
      </c>
      <c r="B34" s="1">
        <v>72</v>
      </c>
      <c r="C34" s="1">
        <v>72</v>
      </c>
      <c r="D34" s="1">
        <v>71</v>
      </c>
      <c r="E34" s="1">
        <v>71</v>
      </c>
      <c r="F34" s="1">
        <v>72</v>
      </c>
      <c r="G34" s="1">
        <v>70</v>
      </c>
      <c r="H34" s="1">
        <v>70</v>
      </c>
      <c r="I34" s="1">
        <v>70</v>
      </c>
      <c r="J34" s="1">
        <v>69</v>
      </c>
      <c r="K34" s="1">
        <v>69</v>
      </c>
      <c r="L34" s="1">
        <v>72</v>
      </c>
      <c r="M34" s="1">
        <v>73</v>
      </c>
      <c r="N34" s="1">
        <f>ROUND(SUM(B34:M34)/12,0)</f>
        <v>71</v>
      </c>
    </row>
    <row r="35" spans="1:14" ht="12.75">
      <c r="A35" s="1" t="s">
        <v>1</v>
      </c>
      <c r="B35" s="1">
        <v>22</v>
      </c>
      <c r="C35" s="1">
        <v>21</v>
      </c>
      <c r="D35" s="1">
        <v>22</v>
      </c>
      <c r="E35" s="1">
        <v>22</v>
      </c>
      <c r="F35" s="1">
        <v>22</v>
      </c>
      <c r="G35" s="1">
        <v>21</v>
      </c>
      <c r="H35" s="1">
        <v>21</v>
      </c>
      <c r="I35" s="1">
        <v>21</v>
      </c>
      <c r="J35" s="1">
        <v>21</v>
      </c>
      <c r="K35" s="1">
        <v>21</v>
      </c>
      <c r="L35" s="1">
        <v>21</v>
      </c>
      <c r="M35" s="1">
        <v>21</v>
      </c>
      <c r="N35" s="1">
        <f>ROUND(SUM(B35:M35)/12,0)</f>
        <v>21</v>
      </c>
    </row>
    <row r="36" spans="1:14" ht="12.75">
      <c r="A36" s="1" t="s">
        <v>2</v>
      </c>
      <c r="B36" s="1">
        <v>3</v>
      </c>
      <c r="C36" s="1">
        <v>3</v>
      </c>
      <c r="D36" s="1">
        <v>4</v>
      </c>
      <c r="E36" s="1">
        <v>4</v>
      </c>
      <c r="F36" s="1">
        <v>5</v>
      </c>
      <c r="G36" s="1">
        <v>5</v>
      </c>
      <c r="H36" s="1">
        <v>5</v>
      </c>
      <c r="I36" s="1">
        <v>4</v>
      </c>
      <c r="J36" s="1">
        <v>3</v>
      </c>
      <c r="K36" s="1">
        <v>3</v>
      </c>
      <c r="L36" s="1">
        <v>2</v>
      </c>
      <c r="M36" s="1">
        <v>2</v>
      </c>
      <c r="N36" s="1">
        <f>ROUND(SUM(B36:M36)/12,0)</f>
        <v>4</v>
      </c>
    </row>
    <row r="37" spans="1:14" ht="12.75">
      <c r="A37" s="1" t="s">
        <v>3</v>
      </c>
      <c r="B37" s="1">
        <v>2</v>
      </c>
      <c r="C37" s="1">
        <v>2</v>
      </c>
      <c r="D37" s="1">
        <v>2</v>
      </c>
      <c r="E37" s="1">
        <v>1</v>
      </c>
      <c r="F37" s="1">
        <v>0</v>
      </c>
      <c r="G37" s="1">
        <v>0</v>
      </c>
      <c r="H37" s="1">
        <v>2</v>
      </c>
      <c r="I37" s="1">
        <v>2</v>
      </c>
      <c r="J37" s="1">
        <v>0</v>
      </c>
      <c r="K37" s="1">
        <v>0</v>
      </c>
      <c r="L37" s="1">
        <v>3</v>
      </c>
      <c r="M37" s="1">
        <v>2</v>
      </c>
      <c r="N37" s="1">
        <f>ROUND(SUM(B37:M37)/12,0)</f>
        <v>1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53.8515625" style="0" bestFit="1" customWidth="1"/>
    <col min="2" max="2" width="12.7109375" style="0" bestFit="1" customWidth="1"/>
    <col min="3" max="3" width="12.7109375" style="0" customWidth="1"/>
    <col min="4" max="8" width="12.7109375" style="0" bestFit="1" customWidth="1"/>
    <col min="9" max="9" width="12.7109375" style="0" customWidth="1"/>
    <col min="10" max="11" width="12.7109375" style="0" bestFit="1" customWidth="1"/>
    <col min="12" max="12" width="13.28125" style="0" customWidth="1"/>
    <col min="13" max="13" width="12.7109375" style="0" bestFit="1" customWidth="1"/>
    <col min="14" max="14" width="15.421875" style="0" bestFit="1" customWidth="1"/>
    <col min="15" max="15" width="44.7109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>
      <c r="A2" s="8" t="s">
        <v>6</v>
      </c>
      <c r="B2" s="8" t="s">
        <v>10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61</v>
      </c>
    </row>
    <row r="4" spans="1:14" ht="15.75">
      <c r="A4" s="9" t="s">
        <v>5</v>
      </c>
      <c r="B4" s="10">
        <v>39448</v>
      </c>
      <c r="C4" s="10">
        <v>39479</v>
      </c>
      <c r="D4" s="10">
        <v>39508</v>
      </c>
      <c r="E4" s="10">
        <v>39539</v>
      </c>
      <c r="F4" s="10">
        <v>39569</v>
      </c>
      <c r="G4" s="10">
        <v>39600</v>
      </c>
      <c r="H4" s="10">
        <v>39630</v>
      </c>
      <c r="I4" s="10">
        <v>39661</v>
      </c>
      <c r="J4" s="10">
        <v>39692</v>
      </c>
      <c r="K4" s="10">
        <v>39722</v>
      </c>
      <c r="L4" s="10">
        <v>39753</v>
      </c>
      <c r="M4" s="10">
        <v>39783</v>
      </c>
      <c r="N4" s="10" t="s">
        <v>60</v>
      </c>
    </row>
    <row r="5" spans="1:14" ht="12.75">
      <c r="A5" s="1" t="s">
        <v>13</v>
      </c>
      <c r="B5" s="1">
        <v>1</v>
      </c>
      <c r="C5" s="1">
        <v>1</v>
      </c>
      <c r="D5" s="1">
        <v>1</v>
      </c>
      <c r="E5" s="1">
        <v>3</v>
      </c>
      <c r="F5" s="1">
        <v>4</v>
      </c>
      <c r="G5" s="1">
        <v>3</v>
      </c>
      <c r="H5" s="1">
        <v>2</v>
      </c>
      <c r="I5" s="1">
        <v>2</v>
      </c>
      <c r="J5" s="1">
        <v>2</v>
      </c>
      <c r="K5" s="1">
        <v>2</v>
      </c>
      <c r="L5" s="1">
        <v>3</v>
      </c>
      <c r="M5" s="1">
        <v>3</v>
      </c>
      <c r="N5" s="1">
        <f>ROUND(SUM(B5:M5)/12,0)</f>
        <v>2</v>
      </c>
    </row>
    <row r="6" spans="1:14" ht="12.75">
      <c r="A6" s="1" t="s">
        <v>14</v>
      </c>
      <c r="B6" s="1">
        <v>8</v>
      </c>
      <c r="C6" s="1">
        <v>7</v>
      </c>
      <c r="D6" s="1">
        <v>9</v>
      </c>
      <c r="E6" s="1">
        <v>14</v>
      </c>
      <c r="F6" s="1">
        <v>14</v>
      </c>
      <c r="G6" s="1">
        <v>15</v>
      </c>
      <c r="H6" s="1">
        <v>17</v>
      </c>
      <c r="I6" s="1">
        <v>18</v>
      </c>
      <c r="J6" s="1">
        <v>18</v>
      </c>
      <c r="K6" s="1">
        <v>18</v>
      </c>
      <c r="L6" s="1">
        <v>18</v>
      </c>
      <c r="M6" s="1">
        <v>18</v>
      </c>
      <c r="N6" s="1">
        <f>ROUND(SUM(B6:M6)/12,0)</f>
        <v>15</v>
      </c>
    </row>
    <row r="7" spans="1:14" ht="12.75">
      <c r="A7" s="1" t="s">
        <v>15</v>
      </c>
      <c r="B7" s="1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f aca="true" t="shared" si="0" ref="N7:N27">ROUND(SUM(B7:M7)/12,0)</f>
        <v>3</v>
      </c>
    </row>
    <row r="8" spans="1:14" ht="12.75">
      <c r="A8" s="1" t="s">
        <v>16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</row>
    <row r="9" spans="1:14" ht="12.75">
      <c r="A9" s="1" t="s">
        <v>17</v>
      </c>
      <c r="B9" s="1">
        <v>32</v>
      </c>
      <c r="C9" s="1">
        <v>34</v>
      </c>
      <c r="D9" s="1">
        <v>35</v>
      </c>
      <c r="E9" s="1">
        <v>34</v>
      </c>
      <c r="F9" s="1">
        <v>35</v>
      </c>
      <c r="G9" s="1">
        <v>36</v>
      </c>
      <c r="H9" s="1">
        <v>38</v>
      </c>
      <c r="I9" s="1">
        <v>38</v>
      </c>
      <c r="J9" s="1">
        <v>42</v>
      </c>
      <c r="K9" s="1">
        <v>43</v>
      </c>
      <c r="L9" s="1">
        <v>43</v>
      </c>
      <c r="M9" s="1">
        <v>44</v>
      </c>
      <c r="N9" s="1">
        <f t="shared" si="0"/>
        <v>38</v>
      </c>
    </row>
    <row r="10" spans="1:14" ht="12.75">
      <c r="A10" s="1" t="s">
        <v>18</v>
      </c>
      <c r="B10" s="1">
        <v>39</v>
      </c>
      <c r="C10" s="1">
        <v>39</v>
      </c>
      <c r="D10" s="1">
        <v>40</v>
      </c>
      <c r="E10" s="1">
        <v>46</v>
      </c>
      <c r="F10" s="1">
        <v>45</v>
      </c>
      <c r="G10" s="1">
        <v>45</v>
      </c>
      <c r="H10" s="1">
        <v>54</v>
      </c>
      <c r="I10" s="1">
        <v>48</v>
      </c>
      <c r="J10" s="1">
        <v>46</v>
      </c>
      <c r="K10" s="1">
        <v>45</v>
      </c>
      <c r="L10" s="1">
        <v>45</v>
      </c>
      <c r="M10" s="1">
        <v>44</v>
      </c>
      <c r="N10" s="1">
        <f t="shared" si="0"/>
        <v>45</v>
      </c>
    </row>
    <row r="11" spans="1:14" ht="12.75">
      <c r="A11" s="1" t="s">
        <v>19</v>
      </c>
      <c r="B11" s="1">
        <v>32</v>
      </c>
      <c r="C11" s="1">
        <v>36</v>
      </c>
      <c r="D11" s="1">
        <v>45</v>
      </c>
      <c r="E11" s="1">
        <v>49</v>
      </c>
      <c r="F11" s="1">
        <v>53</v>
      </c>
      <c r="G11" s="1">
        <v>55</v>
      </c>
      <c r="H11" s="1">
        <v>62</v>
      </c>
      <c r="I11" s="1">
        <v>65</v>
      </c>
      <c r="J11" s="1">
        <v>64</v>
      </c>
      <c r="K11" s="1">
        <v>70</v>
      </c>
      <c r="L11" s="1">
        <v>71</v>
      </c>
      <c r="M11" s="1">
        <v>69</v>
      </c>
      <c r="N11" s="1">
        <f t="shared" si="0"/>
        <v>56</v>
      </c>
    </row>
    <row r="12" spans="1:14" ht="12.75">
      <c r="A12" s="1" t="s">
        <v>36</v>
      </c>
      <c r="B12" s="1">
        <v>351</v>
      </c>
      <c r="C12" s="1">
        <v>366</v>
      </c>
      <c r="D12" s="1">
        <v>373</v>
      </c>
      <c r="E12" s="1">
        <v>378</v>
      </c>
      <c r="F12" s="1">
        <v>402</v>
      </c>
      <c r="G12" s="1">
        <v>415</v>
      </c>
      <c r="H12" s="1">
        <v>437</v>
      </c>
      <c r="I12" s="1">
        <v>445</v>
      </c>
      <c r="J12" s="1">
        <v>446</v>
      </c>
      <c r="K12" s="1">
        <v>451</v>
      </c>
      <c r="L12" s="1">
        <v>444</v>
      </c>
      <c r="M12" s="1">
        <v>435</v>
      </c>
      <c r="N12" s="1">
        <f t="shared" si="0"/>
        <v>412</v>
      </c>
    </row>
    <row r="13" spans="1:14" ht="12.75">
      <c r="A13" s="1" t="s">
        <v>21</v>
      </c>
      <c r="B13" s="1">
        <v>33</v>
      </c>
      <c r="C13" s="1">
        <v>35</v>
      </c>
      <c r="D13" s="1">
        <v>37</v>
      </c>
      <c r="E13" s="1">
        <v>39</v>
      </c>
      <c r="F13" s="1">
        <v>39</v>
      </c>
      <c r="G13" s="1">
        <v>38</v>
      </c>
      <c r="H13" s="1">
        <v>37</v>
      </c>
      <c r="I13" s="1">
        <v>35</v>
      </c>
      <c r="J13" s="1">
        <v>40</v>
      </c>
      <c r="K13" s="1">
        <v>40</v>
      </c>
      <c r="L13" s="1">
        <v>40</v>
      </c>
      <c r="M13" s="1">
        <v>40</v>
      </c>
      <c r="N13" s="1">
        <f t="shared" si="0"/>
        <v>38</v>
      </c>
    </row>
    <row r="14" spans="1:14" ht="12.75">
      <c r="A14" s="1" t="s">
        <v>22</v>
      </c>
      <c r="B14" s="1">
        <v>132</v>
      </c>
      <c r="C14" s="1">
        <v>135</v>
      </c>
      <c r="D14" s="1">
        <v>136</v>
      </c>
      <c r="E14" s="1">
        <v>143</v>
      </c>
      <c r="F14" s="1">
        <v>140</v>
      </c>
      <c r="G14" s="1">
        <v>139</v>
      </c>
      <c r="H14" s="1">
        <v>140</v>
      </c>
      <c r="I14" s="1">
        <v>142</v>
      </c>
      <c r="J14" s="1">
        <v>144</v>
      </c>
      <c r="K14" s="1">
        <v>145</v>
      </c>
      <c r="L14" s="1">
        <v>144</v>
      </c>
      <c r="M14" s="1">
        <v>143</v>
      </c>
      <c r="N14" s="1">
        <f t="shared" si="0"/>
        <v>140</v>
      </c>
    </row>
    <row r="15" spans="1:14" ht="12.75">
      <c r="A15" s="1" t="s">
        <v>23</v>
      </c>
      <c r="B15" s="1">
        <v>102</v>
      </c>
      <c r="C15" s="1">
        <v>101</v>
      </c>
      <c r="D15" s="1">
        <v>103</v>
      </c>
      <c r="E15" s="1">
        <v>105</v>
      </c>
      <c r="F15" s="1">
        <v>110</v>
      </c>
      <c r="G15" s="1">
        <v>115</v>
      </c>
      <c r="H15" s="1">
        <v>114</v>
      </c>
      <c r="I15" s="1">
        <v>117</v>
      </c>
      <c r="J15" s="1">
        <v>119</v>
      </c>
      <c r="K15" s="1">
        <v>127</v>
      </c>
      <c r="L15" s="1">
        <v>131</v>
      </c>
      <c r="M15" s="1">
        <v>131</v>
      </c>
      <c r="N15" s="1">
        <f t="shared" si="0"/>
        <v>115</v>
      </c>
    </row>
    <row r="16" spans="1:14" ht="12.75">
      <c r="A16" s="1" t="s">
        <v>24</v>
      </c>
      <c r="B16" s="1">
        <v>3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f t="shared" si="0"/>
        <v>1</v>
      </c>
    </row>
    <row r="17" spans="1:14" ht="12.75">
      <c r="A17" s="1" t="s">
        <v>25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2.75">
      <c r="A18" s="1" t="s">
        <v>26</v>
      </c>
      <c r="B18" s="1">
        <v>24</v>
      </c>
      <c r="C18" s="1">
        <v>25</v>
      </c>
      <c r="D18" s="1">
        <v>27</v>
      </c>
      <c r="E18" s="1">
        <v>27</v>
      </c>
      <c r="F18" s="1">
        <v>31</v>
      </c>
      <c r="G18" s="1">
        <v>31</v>
      </c>
      <c r="H18" s="1">
        <v>32</v>
      </c>
      <c r="I18" s="1">
        <v>33</v>
      </c>
      <c r="J18" s="1">
        <v>33</v>
      </c>
      <c r="K18" s="1">
        <v>34</v>
      </c>
      <c r="L18" s="1">
        <v>35</v>
      </c>
      <c r="M18" s="1">
        <v>35</v>
      </c>
      <c r="N18" s="1">
        <f t="shared" si="0"/>
        <v>31</v>
      </c>
    </row>
    <row r="19" spans="1:14" ht="12.75">
      <c r="A19" s="1" t="s">
        <v>27</v>
      </c>
      <c r="B19" s="1">
        <v>6</v>
      </c>
      <c r="C19" s="1">
        <v>5</v>
      </c>
      <c r="D19" s="1">
        <v>6</v>
      </c>
      <c r="E19" s="1">
        <v>6</v>
      </c>
      <c r="F19" s="1">
        <v>7</v>
      </c>
      <c r="G19" s="1">
        <v>7</v>
      </c>
      <c r="H19" s="1">
        <v>6</v>
      </c>
      <c r="I19" s="1">
        <v>7</v>
      </c>
      <c r="J19" s="1">
        <v>7</v>
      </c>
      <c r="K19" s="1">
        <v>7</v>
      </c>
      <c r="L19" s="1">
        <v>7</v>
      </c>
      <c r="M19" s="1">
        <v>7</v>
      </c>
      <c r="N19" s="1">
        <f t="shared" si="0"/>
        <v>7</v>
      </c>
    </row>
    <row r="20" spans="1:14" ht="12.75">
      <c r="A20" s="1" t="s">
        <v>28</v>
      </c>
      <c r="B20" s="1">
        <v>12</v>
      </c>
      <c r="C20" s="1">
        <v>11</v>
      </c>
      <c r="D20" s="1">
        <v>11</v>
      </c>
      <c r="E20" s="1">
        <v>11</v>
      </c>
      <c r="F20" s="1">
        <v>11</v>
      </c>
      <c r="G20" s="1">
        <v>13</v>
      </c>
      <c r="H20" s="1">
        <v>13</v>
      </c>
      <c r="I20" s="1">
        <v>11</v>
      </c>
      <c r="J20" s="1">
        <v>11</v>
      </c>
      <c r="K20" s="1">
        <v>10</v>
      </c>
      <c r="L20" s="1">
        <v>10</v>
      </c>
      <c r="M20" s="1">
        <v>10</v>
      </c>
      <c r="N20" s="1">
        <f t="shared" si="0"/>
        <v>11</v>
      </c>
    </row>
    <row r="21" spans="1:14" ht="12.75">
      <c r="A21" s="1" t="s">
        <v>29</v>
      </c>
      <c r="B21" s="1">
        <v>6</v>
      </c>
      <c r="C21" s="1">
        <v>8</v>
      </c>
      <c r="D21" s="1">
        <v>10</v>
      </c>
      <c r="E21" s="1">
        <v>10</v>
      </c>
      <c r="F21" s="1">
        <v>11</v>
      </c>
      <c r="G21" s="1">
        <v>10</v>
      </c>
      <c r="H21" s="1">
        <v>11</v>
      </c>
      <c r="I21" s="1">
        <v>12</v>
      </c>
      <c r="J21" s="1">
        <v>16</v>
      </c>
      <c r="K21" s="1">
        <v>18</v>
      </c>
      <c r="L21" s="1">
        <v>21</v>
      </c>
      <c r="M21" s="1">
        <v>20</v>
      </c>
      <c r="N21" s="1">
        <f t="shared" si="0"/>
        <v>13</v>
      </c>
    </row>
    <row r="22" spans="1:14" ht="12.75">
      <c r="A22" s="1" t="s">
        <v>30</v>
      </c>
      <c r="B22" s="1">
        <v>6</v>
      </c>
      <c r="C22" s="1">
        <v>6</v>
      </c>
      <c r="D22" s="1">
        <v>7</v>
      </c>
      <c r="E22" s="1">
        <v>8</v>
      </c>
      <c r="F22" s="1">
        <v>8</v>
      </c>
      <c r="G22" s="1">
        <v>8</v>
      </c>
      <c r="H22" s="1">
        <v>9</v>
      </c>
      <c r="I22" s="1">
        <v>9</v>
      </c>
      <c r="J22" s="1">
        <v>9</v>
      </c>
      <c r="K22" s="1">
        <v>9</v>
      </c>
      <c r="L22" s="1">
        <v>8</v>
      </c>
      <c r="M22" s="1">
        <v>9</v>
      </c>
      <c r="N22" s="1">
        <f t="shared" si="0"/>
        <v>8</v>
      </c>
    </row>
    <row r="23" spans="1:14" ht="12.75">
      <c r="A23" s="1" t="s">
        <v>31</v>
      </c>
      <c r="B23" s="1">
        <v>18</v>
      </c>
      <c r="C23" s="1">
        <v>19</v>
      </c>
      <c r="D23" s="1">
        <v>19</v>
      </c>
      <c r="E23" s="1">
        <v>18</v>
      </c>
      <c r="F23" s="1">
        <v>17</v>
      </c>
      <c r="G23" s="1">
        <v>17</v>
      </c>
      <c r="H23" s="1">
        <v>18</v>
      </c>
      <c r="I23" s="1">
        <v>16</v>
      </c>
      <c r="J23" s="1">
        <v>16</v>
      </c>
      <c r="K23" s="1">
        <v>17</v>
      </c>
      <c r="L23" s="1">
        <v>18</v>
      </c>
      <c r="M23" s="1">
        <v>18</v>
      </c>
      <c r="N23" s="1">
        <f t="shared" si="0"/>
        <v>18</v>
      </c>
    </row>
    <row r="24" spans="1:14" ht="12.75">
      <c r="A24" s="1" t="s">
        <v>32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2.75">
      <c r="A25" s="1" t="s">
        <v>33</v>
      </c>
      <c r="B25" s="1">
        <v>0</v>
      </c>
      <c r="C25" s="1">
        <v>1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2.75">
      <c r="A26" s="1" t="s">
        <v>34</v>
      </c>
      <c r="B26" s="1">
        <v>3</v>
      </c>
      <c r="C26" s="1">
        <v>3</v>
      </c>
      <c r="D26" s="1">
        <v>2</v>
      </c>
      <c r="E26" s="1">
        <v>2</v>
      </c>
      <c r="F26" s="1">
        <v>2</v>
      </c>
      <c r="G26" s="1">
        <v>2</v>
      </c>
      <c r="H26" s="1">
        <v>4</v>
      </c>
      <c r="I26" s="1">
        <v>4</v>
      </c>
      <c r="J26" s="1">
        <v>4</v>
      </c>
      <c r="K26" s="1">
        <v>5</v>
      </c>
      <c r="L26" s="1">
        <v>5</v>
      </c>
      <c r="M26" s="1">
        <v>5</v>
      </c>
      <c r="N26" s="1">
        <f t="shared" si="0"/>
        <v>3</v>
      </c>
    </row>
    <row r="27" spans="1:14" ht="12.75">
      <c r="A27" s="11" t="s">
        <v>35</v>
      </c>
      <c r="B27" s="11">
        <v>10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8</v>
      </c>
      <c r="I27" s="1">
        <v>7</v>
      </c>
      <c r="J27" s="1">
        <v>7</v>
      </c>
      <c r="K27" s="1">
        <v>6</v>
      </c>
      <c r="L27" s="1">
        <v>6</v>
      </c>
      <c r="M27" s="1">
        <v>6</v>
      </c>
      <c r="N27" s="1">
        <f t="shared" si="0"/>
        <v>8</v>
      </c>
    </row>
    <row r="28" spans="1:14" ht="12.75">
      <c r="A28" s="3" t="s">
        <v>37</v>
      </c>
      <c r="B28" s="3">
        <v>3</v>
      </c>
      <c r="C28" s="3">
        <v>2</v>
      </c>
      <c r="D28" s="3">
        <v>4</v>
      </c>
      <c r="E28" s="3">
        <v>3</v>
      </c>
      <c r="F28" s="3">
        <v>3</v>
      </c>
      <c r="G28" s="3">
        <v>2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0</v>
      </c>
      <c r="N28" s="3">
        <f>SUM(B28:M28)</f>
        <v>22</v>
      </c>
    </row>
    <row r="29" spans="1:14" ht="15.75">
      <c r="A29" s="4" t="s">
        <v>4</v>
      </c>
      <c r="B29" s="4">
        <f aca="true" t="shared" si="1" ref="B29:M29">SUM(B5:B28)</f>
        <v>824</v>
      </c>
      <c r="C29" s="4">
        <f t="shared" si="1"/>
        <v>848</v>
      </c>
      <c r="D29" s="4">
        <f t="shared" si="1"/>
        <v>881</v>
      </c>
      <c r="E29" s="4">
        <f t="shared" si="1"/>
        <v>910</v>
      </c>
      <c r="F29" s="4">
        <f t="shared" si="1"/>
        <v>946</v>
      </c>
      <c r="G29" s="4">
        <f t="shared" si="1"/>
        <v>965</v>
      </c>
      <c r="H29" s="4">
        <f t="shared" si="1"/>
        <v>1007</v>
      </c>
      <c r="I29" s="4">
        <f t="shared" si="1"/>
        <v>1014</v>
      </c>
      <c r="J29" s="4">
        <f t="shared" si="1"/>
        <v>1029</v>
      </c>
      <c r="K29" s="4">
        <f t="shared" si="1"/>
        <v>1052</v>
      </c>
      <c r="L29" s="4">
        <f t="shared" si="1"/>
        <v>1054</v>
      </c>
      <c r="M29" s="4">
        <f t="shared" si="1"/>
        <v>1041</v>
      </c>
      <c r="N29" s="5"/>
    </row>
    <row r="30" spans="1:14" ht="12.75">
      <c r="A30" s="6" t="s">
        <v>7</v>
      </c>
      <c r="B30" s="7">
        <v>1</v>
      </c>
      <c r="C30" s="7">
        <f aca="true" t="shared" si="2" ref="C30:M30">C29/B29</f>
        <v>1.029126213592233</v>
      </c>
      <c r="D30" s="7">
        <f t="shared" si="2"/>
        <v>1.0389150943396226</v>
      </c>
      <c r="E30" s="7">
        <f t="shared" si="2"/>
        <v>1.0329171396140748</v>
      </c>
      <c r="F30" s="7">
        <f t="shared" si="2"/>
        <v>1.0395604395604396</v>
      </c>
      <c r="G30" s="7">
        <f t="shared" si="2"/>
        <v>1.0200845665961944</v>
      </c>
      <c r="H30" s="7">
        <f t="shared" si="2"/>
        <v>1.0435233160621762</v>
      </c>
      <c r="I30" s="7">
        <f t="shared" si="2"/>
        <v>1.0069513406156902</v>
      </c>
      <c r="J30" s="7">
        <f t="shared" si="2"/>
        <v>1.014792899408284</v>
      </c>
      <c r="K30" s="7">
        <f t="shared" si="2"/>
        <v>1.022351797862002</v>
      </c>
      <c r="L30" s="7">
        <f t="shared" si="2"/>
        <v>1.0019011406844107</v>
      </c>
      <c r="M30" s="7">
        <f t="shared" si="2"/>
        <v>0.9876660341555977</v>
      </c>
      <c r="N30" s="5"/>
    </row>
    <row r="31" spans="1:14" ht="12.75">
      <c r="A31" s="12" t="s">
        <v>8</v>
      </c>
      <c r="B31" s="13">
        <v>1</v>
      </c>
      <c r="C31" s="13">
        <f aca="true" t="shared" si="3" ref="C31:M31">C29/$B$29</f>
        <v>1.029126213592233</v>
      </c>
      <c r="D31" s="13">
        <f t="shared" si="3"/>
        <v>1.0691747572815533</v>
      </c>
      <c r="E31" s="13">
        <f t="shared" si="3"/>
        <v>1.104368932038835</v>
      </c>
      <c r="F31" s="13">
        <f t="shared" si="3"/>
        <v>1.1480582524271845</v>
      </c>
      <c r="G31" s="13">
        <f t="shared" si="3"/>
        <v>1.171116504854369</v>
      </c>
      <c r="H31" s="13">
        <f t="shared" si="3"/>
        <v>1.2220873786407767</v>
      </c>
      <c r="I31" s="13">
        <f t="shared" si="3"/>
        <v>1.2305825242718447</v>
      </c>
      <c r="J31" s="13">
        <f t="shared" si="3"/>
        <v>1.2487864077669903</v>
      </c>
      <c r="K31" s="13">
        <f t="shared" si="3"/>
        <v>1.2766990291262137</v>
      </c>
      <c r="L31" s="13">
        <f t="shared" si="3"/>
        <v>1.279126213592233</v>
      </c>
      <c r="M31" s="13">
        <f t="shared" si="3"/>
        <v>1.2633495145631068</v>
      </c>
      <c r="N31" s="12"/>
    </row>
    <row r="32" spans="1:14" ht="12.75">
      <c r="A32" s="1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</row>
    <row r="33" spans="1:14" ht="12.75">
      <c r="A33" s="1" t="s">
        <v>0</v>
      </c>
      <c r="B33" s="1">
        <v>75</v>
      </c>
      <c r="C33" s="1">
        <v>76</v>
      </c>
      <c r="D33" s="1">
        <v>76</v>
      </c>
      <c r="E33" s="1">
        <v>76</v>
      </c>
      <c r="F33" s="1">
        <v>76</v>
      </c>
      <c r="G33" s="1">
        <v>76</v>
      </c>
      <c r="H33" s="1">
        <v>77</v>
      </c>
      <c r="I33" s="1">
        <v>77</v>
      </c>
      <c r="J33" s="1">
        <v>79</v>
      </c>
      <c r="K33" s="1">
        <v>79</v>
      </c>
      <c r="L33" s="1">
        <v>78</v>
      </c>
      <c r="M33" s="1">
        <v>79</v>
      </c>
      <c r="N33" s="1">
        <f>ROUND(SUM(B33:M33)/12,0)</f>
        <v>77</v>
      </c>
    </row>
    <row r="34" spans="1:14" ht="12.75">
      <c r="A34" s="1" t="s">
        <v>1</v>
      </c>
      <c r="B34" s="1">
        <v>20</v>
      </c>
      <c r="C34" s="1">
        <v>20</v>
      </c>
      <c r="D34" s="1">
        <v>20</v>
      </c>
      <c r="E34" s="1">
        <v>20</v>
      </c>
      <c r="F34" s="1">
        <v>20</v>
      </c>
      <c r="G34" s="1">
        <v>20</v>
      </c>
      <c r="H34" s="1">
        <v>20</v>
      </c>
      <c r="I34" s="1">
        <v>20</v>
      </c>
      <c r="J34" s="1">
        <v>20</v>
      </c>
      <c r="K34" s="1">
        <v>20</v>
      </c>
      <c r="L34" s="1">
        <v>20</v>
      </c>
      <c r="M34" s="1">
        <v>20</v>
      </c>
      <c r="N34" s="1">
        <f>ROUND(SUM(B34:M34)/12,0)</f>
        <v>20</v>
      </c>
    </row>
    <row r="35" spans="1:14" ht="12.75">
      <c r="A35" s="1" t="s">
        <v>2</v>
      </c>
      <c r="B35" s="1">
        <v>4</v>
      </c>
      <c r="C35" s="1">
        <v>4</v>
      </c>
      <c r="D35" s="1">
        <v>3</v>
      </c>
      <c r="E35" s="1">
        <v>2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f>ROUND(SUM(B35:M35)/12,0)</f>
        <v>2</v>
      </c>
    </row>
    <row r="36" spans="1:14" ht="12.75">
      <c r="A36" s="1" t="s">
        <v>3</v>
      </c>
      <c r="B36" s="1">
        <v>4</v>
      </c>
      <c r="C36" s="1">
        <v>4</v>
      </c>
      <c r="D36" s="1">
        <v>3</v>
      </c>
      <c r="E36" s="1">
        <v>3</v>
      </c>
      <c r="F36" s="1">
        <v>3</v>
      </c>
      <c r="G36" s="1">
        <v>3</v>
      </c>
      <c r="H36" s="1">
        <v>3</v>
      </c>
      <c r="I36" s="1">
        <v>3</v>
      </c>
      <c r="J36" s="1">
        <v>3</v>
      </c>
      <c r="K36" s="1">
        <v>1</v>
      </c>
      <c r="L36" s="1">
        <v>1</v>
      </c>
      <c r="M36" s="1">
        <v>1</v>
      </c>
      <c r="N36" s="1">
        <f>ROUND(SUM(B36:M36)/12,0)</f>
        <v>3</v>
      </c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 t="s">
        <v>4</v>
      </c>
      <c r="B38" s="1">
        <f>SUM(B29+SUM(B33:B36))</f>
        <v>927</v>
      </c>
      <c r="C38" s="1">
        <f>SUM(C29+SUM(C33:C36))</f>
        <v>952</v>
      </c>
      <c r="D38" s="1">
        <f aca="true" t="shared" si="4" ref="D38:M38">SUM(D29+SUM(D33:D36))</f>
        <v>983</v>
      </c>
      <c r="E38" s="1">
        <f t="shared" si="4"/>
        <v>1011</v>
      </c>
      <c r="F38" s="1">
        <f t="shared" si="4"/>
        <v>1047</v>
      </c>
      <c r="G38" s="1">
        <f t="shared" si="4"/>
        <v>1066</v>
      </c>
      <c r="H38" s="1">
        <f t="shared" si="4"/>
        <v>1109</v>
      </c>
      <c r="I38" s="1">
        <f t="shared" si="4"/>
        <v>1116</v>
      </c>
      <c r="J38" s="1">
        <f t="shared" si="4"/>
        <v>1133</v>
      </c>
      <c r="K38" s="1">
        <f t="shared" si="4"/>
        <v>1154</v>
      </c>
      <c r="L38" s="1">
        <f t="shared" si="4"/>
        <v>1155</v>
      </c>
      <c r="M38" s="1">
        <f t="shared" si="4"/>
        <v>1143</v>
      </c>
      <c r="N3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1" sqref="L11"/>
    </sheetView>
  </sheetViews>
  <sheetFormatPr defaultColWidth="11.421875" defaultRowHeight="12.75"/>
  <cols>
    <col min="1" max="1" width="53.8515625" style="0" bestFit="1" customWidth="1"/>
    <col min="2" max="2" width="12.7109375" style="0" bestFit="1" customWidth="1"/>
    <col min="3" max="4" width="12.7109375" style="0" customWidth="1"/>
    <col min="5" max="8" width="12.7109375" style="0" bestFit="1" customWidth="1"/>
    <col min="9" max="9" width="12.7109375" style="0" customWidth="1"/>
    <col min="10" max="13" width="12.7109375" style="0" bestFit="1" customWidth="1"/>
    <col min="14" max="14" width="15.421875" style="0" bestFit="1" customWidth="1"/>
    <col min="15" max="15" width="44.7109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>
      <c r="A2" s="8" t="s">
        <v>6</v>
      </c>
      <c r="B2" s="8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23" t="s">
        <v>65</v>
      </c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9" t="s">
        <v>5</v>
      </c>
      <c r="B4" s="10">
        <v>39814</v>
      </c>
      <c r="C4" s="10">
        <v>39845</v>
      </c>
      <c r="D4" s="10">
        <v>39873</v>
      </c>
      <c r="E4" s="10">
        <v>39904</v>
      </c>
      <c r="F4" s="10">
        <v>39934</v>
      </c>
      <c r="G4" s="10">
        <v>39965</v>
      </c>
      <c r="H4" s="10">
        <v>39995</v>
      </c>
      <c r="I4" s="10">
        <v>40026</v>
      </c>
      <c r="J4" s="10">
        <v>40057</v>
      </c>
      <c r="K4" s="10">
        <v>40087</v>
      </c>
      <c r="L4" s="10">
        <v>40118</v>
      </c>
      <c r="M4" s="10">
        <v>40148</v>
      </c>
      <c r="N4" s="10" t="s">
        <v>60</v>
      </c>
    </row>
    <row r="5" spans="1:14" ht="12.75">
      <c r="A5" s="1" t="s">
        <v>13</v>
      </c>
      <c r="B5" s="1">
        <v>2</v>
      </c>
      <c r="C5" s="1">
        <v>2</v>
      </c>
      <c r="D5" s="1">
        <v>2</v>
      </c>
      <c r="E5" s="1">
        <v>5</v>
      </c>
      <c r="F5" s="1">
        <v>5</v>
      </c>
      <c r="G5" s="1">
        <v>6</v>
      </c>
      <c r="H5" s="1">
        <v>6</v>
      </c>
      <c r="I5" s="1">
        <v>7</v>
      </c>
      <c r="J5" s="1">
        <v>7</v>
      </c>
      <c r="K5" s="1">
        <v>9</v>
      </c>
      <c r="L5" s="1">
        <v>9</v>
      </c>
      <c r="M5" s="1">
        <v>11</v>
      </c>
      <c r="N5" s="1">
        <f>ROUND(SUM(B5:M5)/12,0)</f>
        <v>6</v>
      </c>
    </row>
    <row r="6" spans="1:14" ht="12.75">
      <c r="A6" s="1" t="s">
        <v>14</v>
      </c>
      <c r="B6" s="1">
        <v>19</v>
      </c>
      <c r="C6" s="1">
        <v>21</v>
      </c>
      <c r="D6" s="1">
        <v>15</v>
      </c>
      <c r="E6" s="1">
        <v>17</v>
      </c>
      <c r="F6" s="1">
        <v>17</v>
      </c>
      <c r="G6" s="1">
        <v>15</v>
      </c>
      <c r="H6" s="1">
        <v>14</v>
      </c>
      <c r="I6" s="1">
        <v>10</v>
      </c>
      <c r="J6" s="1">
        <v>10</v>
      </c>
      <c r="K6" s="1">
        <v>11</v>
      </c>
      <c r="L6" s="1">
        <v>10</v>
      </c>
      <c r="M6" s="1">
        <v>7</v>
      </c>
      <c r="N6" s="1">
        <f>ROUND(SUM(B6:M6)/12,0)</f>
        <v>14</v>
      </c>
    </row>
    <row r="7" spans="1:14" ht="12.75">
      <c r="A7" s="1" t="s">
        <v>15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6</v>
      </c>
      <c r="K7" s="1">
        <v>5</v>
      </c>
      <c r="L7" s="1">
        <v>2</v>
      </c>
      <c r="M7" s="1">
        <v>2</v>
      </c>
      <c r="N7" s="1">
        <f aca="true" t="shared" si="0" ref="N7:N25">ROUND(SUM(B7:M7)/12,0)</f>
        <v>4</v>
      </c>
    </row>
    <row r="8" spans="1:14" ht="12.75">
      <c r="A8" s="1" t="s">
        <v>16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</row>
    <row r="9" spans="1:14" ht="12.75">
      <c r="A9" s="1" t="s">
        <v>17</v>
      </c>
      <c r="B9" s="1">
        <v>46</v>
      </c>
      <c r="C9" s="1">
        <v>42</v>
      </c>
      <c r="D9" s="1">
        <v>42</v>
      </c>
      <c r="E9" s="1">
        <v>45</v>
      </c>
      <c r="F9" s="1">
        <v>46</v>
      </c>
      <c r="G9" s="1">
        <v>46</v>
      </c>
      <c r="H9" s="1">
        <v>47</v>
      </c>
      <c r="I9" s="1">
        <v>45</v>
      </c>
      <c r="J9" s="1">
        <v>47</v>
      </c>
      <c r="K9" s="1">
        <v>48</v>
      </c>
      <c r="L9" s="1">
        <v>42</v>
      </c>
      <c r="M9" s="1">
        <v>42</v>
      </c>
      <c r="N9" s="1">
        <f t="shared" si="0"/>
        <v>45</v>
      </c>
    </row>
    <row r="10" spans="1:14" ht="12.75">
      <c r="A10" s="1" t="s">
        <v>18</v>
      </c>
      <c r="B10" s="1">
        <v>44</v>
      </c>
      <c r="C10" s="1">
        <v>47</v>
      </c>
      <c r="D10" s="1">
        <v>47</v>
      </c>
      <c r="E10" s="1">
        <v>53</v>
      </c>
      <c r="F10" s="1">
        <v>54</v>
      </c>
      <c r="G10" s="1">
        <v>56</v>
      </c>
      <c r="H10" s="1">
        <v>50</v>
      </c>
      <c r="I10" s="1">
        <v>57</v>
      </c>
      <c r="J10" s="1">
        <v>59</v>
      </c>
      <c r="K10" s="1">
        <v>58</v>
      </c>
      <c r="L10" s="1">
        <v>56</v>
      </c>
      <c r="M10" s="1">
        <v>52</v>
      </c>
      <c r="N10" s="1">
        <f t="shared" si="0"/>
        <v>53</v>
      </c>
    </row>
    <row r="11" spans="1:14" ht="12.75">
      <c r="A11" s="1" t="s">
        <v>19</v>
      </c>
      <c r="B11" s="1">
        <v>64</v>
      </c>
      <c r="C11" s="1">
        <v>58</v>
      </c>
      <c r="D11" s="1">
        <v>61</v>
      </c>
      <c r="E11" s="1">
        <v>65</v>
      </c>
      <c r="F11" s="1">
        <v>64</v>
      </c>
      <c r="G11" s="1">
        <v>65</v>
      </c>
      <c r="H11" s="1">
        <v>59</v>
      </c>
      <c r="I11" s="1">
        <v>59</v>
      </c>
      <c r="J11" s="1">
        <v>60</v>
      </c>
      <c r="K11" s="1">
        <v>60</v>
      </c>
      <c r="L11" s="1">
        <v>56</v>
      </c>
      <c r="M11" s="1">
        <v>49</v>
      </c>
      <c r="N11" s="1">
        <f t="shared" si="0"/>
        <v>60</v>
      </c>
    </row>
    <row r="12" spans="1:14" ht="12.75">
      <c r="A12" s="1" t="s">
        <v>36</v>
      </c>
      <c r="B12" s="1">
        <v>423</v>
      </c>
      <c r="C12" s="1">
        <v>406</v>
      </c>
      <c r="D12" s="1">
        <v>398</v>
      </c>
      <c r="E12" s="1">
        <v>406</v>
      </c>
      <c r="F12" s="1">
        <v>406</v>
      </c>
      <c r="G12" s="1">
        <v>424</v>
      </c>
      <c r="H12" s="1">
        <v>423</v>
      </c>
      <c r="I12" s="1">
        <v>424</v>
      </c>
      <c r="J12" s="1">
        <v>425</v>
      </c>
      <c r="K12" s="1">
        <v>413</v>
      </c>
      <c r="L12" s="1">
        <v>404</v>
      </c>
      <c r="M12" s="1">
        <v>404</v>
      </c>
      <c r="N12" s="1">
        <f t="shared" si="0"/>
        <v>413</v>
      </c>
    </row>
    <row r="13" spans="1:14" ht="12.75">
      <c r="A13" s="1" t="s">
        <v>21</v>
      </c>
      <c r="B13" s="1">
        <v>41</v>
      </c>
      <c r="C13" s="1">
        <v>42</v>
      </c>
      <c r="D13" s="1">
        <v>44</v>
      </c>
      <c r="E13" s="1">
        <v>43</v>
      </c>
      <c r="F13" s="1">
        <v>43</v>
      </c>
      <c r="G13" s="1">
        <v>50</v>
      </c>
      <c r="H13" s="1">
        <v>52</v>
      </c>
      <c r="I13" s="1">
        <v>49</v>
      </c>
      <c r="J13" s="1">
        <v>50</v>
      </c>
      <c r="K13" s="1">
        <v>52</v>
      </c>
      <c r="L13" s="1">
        <v>52</v>
      </c>
      <c r="M13" s="1">
        <v>52</v>
      </c>
      <c r="N13" s="1">
        <f t="shared" si="0"/>
        <v>48</v>
      </c>
    </row>
    <row r="14" spans="1:14" ht="12.75">
      <c r="A14" s="1" t="s">
        <v>22</v>
      </c>
      <c r="B14" s="1">
        <v>149</v>
      </c>
      <c r="C14" s="1">
        <v>151</v>
      </c>
      <c r="D14" s="1">
        <v>148</v>
      </c>
      <c r="E14" s="1">
        <v>152</v>
      </c>
      <c r="F14" s="1">
        <v>158</v>
      </c>
      <c r="G14" s="1">
        <v>153</v>
      </c>
      <c r="H14" s="1">
        <v>151</v>
      </c>
      <c r="I14" s="1">
        <v>152</v>
      </c>
      <c r="J14" s="1">
        <v>155</v>
      </c>
      <c r="K14" s="1">
        <v>155</v>
      </c>
      <c r="L14" s="1">
        <v>153</v>
      </c>
      <c r="M14" s="1">
        <v>151</v>
      </c>
      <c r="N14" s="1">
        <f t="shared" si="0"/>
        <v>152</v>
      </c>
    </row>
    <row r="15" spans="1:14" ht="12.75">
      <c r="A15" s="1" t="s">
        <v>23</v>
      </c>
      <c r="B15" s="1">
        <v>134</v>
      </c>
      <c r="C15" s="1">
        <v>133</v>
      </c>
      <c r="D15" s="1">
        <v>125</v>
      </c>
      <c r="E15" s="1">
        <v>124</v>
      </c>
      <c r="F15" s="1">
        <v>125</v>
      </c>
      <c r="G15" s="1">
        <v>127</v>
      </c>
      <c r="H15" s="1">
        <v>128</v>
      </c>
      <c r="I15" s="1">
        <v>133</v>
      </c>
      <c r="J15" s="1">
        <v>135</v>
      </c>
      <c r="K15" s="1">
        <v>139</v>
      </c>
      <c r="L15" s="1">
        <v>138</v>
      </c>
      <c r="M15" s="1">
        <v>132</v>
      </c>
      <c r="N15" s="1">
        <f t="shared" si="0"/>
        <v>131</v>
      </c>
    </row>
    <row r="16" spans="1:14" ht="12.75">
      <c r="A16" s="1" t="s">
        <v>40</v>
      </c>
      <c r="B16" s="1">
        <v>1</v>
      </c>
      <c r="C16" s="1">
        <v>2</v>
      </c>
      <c r="D16" s="1">
        <v>2</v>
      </c>
      <c r="E16" s="1">
        <v>3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1</v>
      </c>
      <c r="M16" s="1">
        <v>1</v>
      </c>
      <c r="N16" s="1">
        <f t="shared" si="0"/>
        <v>2</v>
      </c>
    </row>
    <row r="17" spans="1:14" ht="12.75">
      <c r="A17" s="1" t="s">
        <v>26</v>
      </c>
      <c r="B17" s="1">
        <v>35</v>
      </c>
      <c r="C17" s="1">
        <v>33</v>
      </c>
      <c r="D17" s="1">
        <v>31</v>
      </c>
      <c r="E17" s="1">
        <v>34</v>
      </c>
      <c r="F17" s="1">
        <v>34</v>
      </c>
      <c r="G17" s="1">
        <v>35</v>
      </c>
      <c r="H17" s="1">
        <v>40</v>
      </c>
      <c r="I17" s="1">
        <v>39</v>
      </c>
      <c r="J17" s="1">
        <v>39</v>
      </c>
      <c r="K17" s="1">
        <v>40</v>
      </c>
      <c r="L17" s="1">
        <v>38</v>
      </c>
      <c r="M17" s="1">
        <v>38</v>
      </c>
      <c r="N17" s="1">
        <f t="shared" si="0"/>
        <v>36</v>
      </c>
    </row>
    <row r="18" spans="1:14" ht="12.75">
      <c r="A18" s="1" t="s">
        <v>27</v>
      </c>
      <c r="B18" s="1">
        <v>7</v>
      </c>
      <c r="C18" s="1">
        <v>7</v>
      </c>
      <c r="D18" s="1">
        <v>7</v>
      </c>
      <c r="E18" s="1">
        <v>7</v>
      </c>
      <c r="F18" s="1">
        <v>7</v>
      </c>
      <c r="G18" s="1">
        <v>7</v>
      </c>
      <c r="H18" s="1">
        <v>6</v>
      </c>
      <c r="I18" s="1">
        <v>7</v>
      </c>
      <c r="J18" s="1">
        <v>7</v>
      </c>
      <c r="K18" s="1">
        <v>6</v>
      </c>
      <c r="L18" s="1">
        <v>6</v>
      </c>
      <c r="M18" s="1">
        <v>4</v>
      </c>
      <c r="N18" s="1">
        <f t="shared" si="0"/>
        <v>7</v>
      </c>
    </row>
    <row r="19" spans="1:14" ht="12.75">
      <c r="A19" s="1" t="s">
        <v>28</v>
      </c>
      <c r="B19" s="1">
        <v>9</v>
      </c>
      <c r="C19" s="1">
        <v>9</v>
      </c>
      <c r="D19" s="1">
        <v>10</v>
      </c>
      <c r="E19" s="1">
        <v>10</v>
      </c>
      <c r="F19" s="1">
        <v>10</v>
      </c>
      <c r="G19" s="1">
        <v>9</v>
      </c>
      <c r="H19" s="1">
        <v>9</v>
      </c>
      <c r="I19" s="1">
        <v>8</v>
      </c>
      <c r="J19" s="1">
        <v>7</v>
      </c>
      <c r="K19" s="1">
        <v>8</v>
      </c>
      <c r="L19" s="1">
        <v>6</v>
      </c>
      <c r="M19" s="1">
        <v>8</v>
      </c>
      <c r="N19" s="1">
        <f t="shared" si="0"/>
        <v>9</v>
      </c>
    </row>
    <row r="20" spans="1:14" ht="12.75">
      <c r="A20" s="1" t="s">
        <v>29</v>
      </c>
      <c r="B20" s="1">
        <v>20</v>
      </c>
      <c r="C20" s="1">
        <v>19</v>
      </c>
      <c r="D20" s="1">
        <v>16</v>
      </c>
      <c r="E20" s="1">
        <v>16</v>
      </c>
      <c r="F20" s="1">
        <v>17</v>
      </c>
      <c r="G20" s="1">
        <v>16</v>
      </c>
      <c r="H20" s="1">
        <v>16</v>
      </c>
      <c r="I20" s="1">
        <v>17</v>
      </c>
      <c r="J20" s="1">
        <v>16</v>
      </c>
      <c r="K20" s="1">
        <v>18</v>
      </c>
      <c r="L20" s="1">
        <v>16</v>
      </c>
      <c r="M20" s="1">
        <v>13</v>
      </c>
      <c r="N20" s="1">
        <f t="shared" si="0"/>
        <v>17</v>
      </c>
    </row>
    <row r="21" spans="1:14" ht="12.75">
      <c r="A21" s="1" t="s">
        <v>30</v>
      </c>
      <c r="B21" s="1">
        <v>9</v>
      </c>
      <c r="C21" s="1">
        <v>9</v>
      </c>
      <c r="D21" s="1">
        <v>8</v>
      </c>
      <c r="E21" s="1">
        <v>8</v>
      </c>
      <c r="F21" s="1">
        <v>8</v>
      </c>
      <c r="G21" s="1">
        <v>9</v>
      </c>
      <c r="H21" s="1">
        <v>13</v>
      </c>
      <c r="I21" s="1">
        <v>12</v>
      </c>
      <c r="J21" s="1">
        <v>12</v>
      </c>
      <c r="K21" s="1">
        <v>11</v>
      </c>
      <c r="L21" s="1">
        <v>10</v>
      </c>
      <c r="M21" s="1">
        <v>9</v>
      </c>
      <c r="N21" s="1">
        <f t="shared" si="0"/>
        <v>10</v>
      </c>
    </row>
    <row r="22" spans="1:14" ht="12.75">
      <c r="A22" s="1" t="s">
        <v>31</v>
      </c>
      <c r="B22" s="1">
        <v>21</v>
      </c>
      <c r="C22" s="1">
        <v>30</v>
      </c>
      <c r="D22" s="1">
        <v>29</v>
      </c>
      <c r="E22" s="1">
        <v>31</v>
      </c>
      <c r="F22" s="1">
        <v>32</v>
      </c>
      <c r="G22" s="1">
        <v>29</v>
      </c>
      <c r="H22" s="1">
        <v>27</v>
      </c>
      <c r="I22" s="1">
        <v>27</v>
      </c>
      <c r="J22" s="1">
        <v>28</v>
      </c>
      <c r="K22" s="1">
        <v>27</v>
      </c>
      <c r="L22" s="1">
        <v>26</v>
      </c>
      <c r="M22" s="1">
        <v>25</v>
      </c>
      <c r="N22" s="1">
        <f t="shared" si="0"/>
        <v>28</v>
      </c>
    </row>
    <row r="23" spans="1:14" ht="12.75">
      <c r="A23" s="1" t="s">
        <v>39</v>
      </c>
      <c r="B23" s="1">
        <v>0</v>
      </c>
      <c r="C23" s="1">
        <v>0</v>
      </c>
      <c r="D23" s="1">
        <v>1</v>
      </c>
      <c r="E23" s="1">
        <v>1</v>
      </c>
      <c r="F23" s="1">
        <v>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1</v>
      </c>
    </row>
    <row r="24" spans="1:14" ht="12.75">
      <c r="A24" s="1" t="s">
        <v>34</v>
      </c>
      <c r="B24" s="1">
        <v>6</v>
      </c>
      <c r="C24" s="1">
        <v>6</v>
      </c>
      <c r="D24" s="1">
        <v>5</v>
      </c>
      <c r="E24" s="1">
        <v>6</v>
      </c>
      <c r="F24" s="1">
        <v>3</v>
      </c>
      <c r="G24" s="1">
        <v>6</v>
      </c>
      <c r="H24" s="1">
        <v>6</v>
      </c>
      <c r="I24" s="1">
        <v>6</v>
      </c>
      <c r="J24" s="1">
        <v>6</v>
      </c>
      <c r="K24" s="1">
        <v>7</v>
      </c>
      <c r="L24" s="1">
        <v>6</v>
      </c>
      <c r="M24" s="1">
        <v>4</v>
      </c>
      <c r="N24" s="1">
        <f t="shared" si="0"/>
        <v>6</v>
      </c>
    </row>
    <row r="25" spans="1:14" ht="12.75">
      <c r="A25" s="11" t="s">
        <v>35</v>
      </c>
      <c r="B25" s="11">
        <v>5</v>
      </c>
      <c r="C25" s="1">
        <v>5</v>
      </c>
      <c r="D25" s="11">
        <v>5</v>
      </c>
      <c r="E25" s="11">
        <v>3</v>
      </c>
      <c r="F25" s="11">
        <v>1</v>
      </c>
      <c r="G25" s="1">
        <v>3</v>
      </c>
      <c r="H25" s="1">
        <v>3</v>
      </c>
      <c r="I25" s="1">
        <v>3</v>
      </c>
      <c r="J25" s="1">
        <v>3</v>
      </c>
      <c r="K25" s="1">
        <v>3</v>
      </c>
      <c r="L25" s="1">
        <v>2</v>
      </c>
      <c r="M25" s="1">
        <v>2</v>
      </c>
      <c r="N25" s="1">
        <f t="shared" si="0"/>
        <v>3</v>
      </c>
    </row>
    <row r="26" spans="1:14" ht="12.75">
      <c r="A26" s="3" t="s">
        <v>37</v>
      </c>
      <c r="B26" s="3">
        <v>5</v>
      </c>
      <c r="C26" s="3">
        <v>2</v>
      </c>
      <c r="D26" s="3">
        <v>1</v>
      </c>
      <c r="E26" s="3">
        <v>5</v>
      </c>
      <c r="F26" s="3">
        <v>2</v>
      </c>
      <c r="G26" s="3">
        <v>2</v>
      </c>
      <c r="H26" s="3">
        <v>5</v>
      </c>
      <c r="I26" s="3">
        <v>4</v>
      </c>
      <c r="J26" s="3">
        <v>3</v>
      </c>
      <c r="K26" s="3">
        <v>2</v>
      </c>
      <c r="L26" s="3">
        <v>0</v>
      </c>
      <c r="M26" s="3">
        <v>0</v>
      </c>
      <c r="N26" s="3">
        <f>SUM(B26:M26)</f>
        <v>31</v>
      </c>
    </row>
    <row r="27" spans="1:14" ht="15.75">
      <c r="A27" s="4" t="s">
        <v>4</v>
      </c>
      <c r="B27" s="4">
        <f aca="true" t="shared" si="1" ref="B27:G27">SUM(B5:B26)</f>
        <v>1044</v>
      </c>
      <c r="C27" s="4">
        <f t="shared" si="1"/>
        <v>1028</v>
      </c>
      <c r="D27" s="4">
        <f t="shared" si="1"/>
        <v>1001</v>
      </c>
      <c r="E27" s="4">
        <f t="shared" si="1"/>
        <v>1038</v>
      </c>
      <c r="F27" s="4">
        <f t="shared" si="1"/>
        <v>1044</v>
      </c>
      <c r="G27" s="4">
        <f t="shared" si="1"/>
        <v>1064</v>
      </c>
      <c r="H27" s="4">
        <f aca="true" t="shared" si="2" ref="H27:M27">SUM(H5:H26)</f>
        <v>1061</v>
      </c>
      <c r="I27" s="4">
        <f>SUM(I5:I26)</f>
        <v>1065</v>
      </c>
      <c r="J27" s="4">
        <f t="shared" si="2"/>
        <v>1077</v>
      </c>
      <c r="K27" s="4">
        <f t="shared" si="2"/>
        <v>1074</v>
      </c>
      <c r="L27" s="4">
        <f t="shared" si="2"/>
        <v>1033</v>
      </c>
      <c r="M27" s="4">
        <f t="shared" si="2"/>
        <v>1006</v>
      </c>
      <c r="N27" s="5"/>
    </row>
    <row r="28" spans="1:14" ht="12.75">
      <c r="A28" s="6" t="s">
        <v>7</v>
      </c>
      <c r="B28" s="7">
        <v>1</v>
      </c>
      <c r="C28" s="7">
        <f aca="true" t="shared" si="3" ref="C28:M28">C27/B27</f>
        <v>0.9846743295019157</v>
      </c>
      <c r="D28" s="7">
        <f>D27/C27</f>
        <v>0.9737354085603113</v>
      </c>
      <c r="E28" s="7">
        <f>E27/D27</f>
        <v>1.036963036963037</v>
      </c>
      <c r="F28" s="7">
        <f>F27/E27</f>
        <v>1.0057803468208093</v>
      </c>
      <c r="G28" s="7">
        <f t="shared" si="3"/>
        <v>1.0191570881226053</v>
      </c>
      <c r="H28" s="7">
        <f>H27/G27</f>
        <v>0.9971804511278195</v>
      </c>
      <c r="I28" s="7">
        <f>I27/H27</f>
        <v>1.003770028275212</v>
      </c>
      <c r="J28" s="7">
        <f t="shared" si="3"/>
        <v>1.0112676056338028</v>
      </c>
      <c r="K28" s="7">
        <f t="shared" si="3"/>
        <v>0.9972144846796658</v>
      </c>
      <c r="L28" s="7">
        <f t="shared" si="3"/>
        <v>0.9618249534450651</v>
      </c>
      <c r="M28" s="7">
        <f t="shared" si="3"/>
        <v>0.9738625363020329</v>
      </c>
      <c r="N28" s="5"/>
    </row>
    <row r="29" spans="1:14" ht="12.75">
      <c r="A29" s="12" t="s">
        <v>8</v>
      </c>
      <c r="B29" s="13">
        <v>1</v>
      </c>
      <c r="C29" s="13">
        <f aca="true" t="shared" si="4" ref="C29:M29">C27/$B$27</f>
        <v>0.9846743295019157</v>
      </c>
      <c r="D29" s="13">
        <f t="shared" si="4"/>
        <v>0.9588122605363985</v>
      </c>
      <c r="E29" s="13">
        <f t="shared" si="4"/>
        <v>0.9942528735632183</v>
      </c>
      <c r="F29" s="13">
        <f t="shared" si="4"/>
        <v>1</v>
      </c>
      <c r="G29" s="13">
        <f t="shared" si="4"/>
        <v>1.0191570881226053</v>
      </c>
      <c r="H29" s="13">
        <f>H27/$B$27</f>
        <v>1.0162835249042146</v>
      </c>
      <c r="I29" s="13">
        <f>I27/$B$27</f>
        <v>1.0201149425287357</v>
      </c>
      <c r="J29" s="13">
        <f t="shared" si="4"/>
        <v>1.0316091954022988</v>
      </c>
      <c r="K29" s="13">
        <f t="shared" si="4"/>
        <v>1.028735632183908</v>
      </c>
      <c r="L29" s="13">
        <f t="shared" si="4"/>
        <v>0.9894636015325671</v>
      </c>
      <c r="M29" s="13">
        <f t="shared" si="4"/>
        <v>0.9636015325670498</v>
      </c>
      <c r="N29" s="12"/>
    </row>
    <row r="30" spans="1:14" ht="12.75">
      <c r="A30" s="11"/>
      <c r="B30" s="2"/>
      <c r="C30" s="2"/>
      <c r="D30" s="11"/>
      <c r="E30" s="2"/>
      <c r="F30" s="2"/>
      <c r="G30" s="2"/>
      <c r="H30" s="2"/>
      <c r="I30" s="2"/>
      <c r="J30" s="1"/>
      <c r="K30" s="1"/>
      <c r="L30" s="1"/>
      <c r="M30" s="1"/>
      <c r="N30" s="1"/>
    </row>
    <row r="31" spans="1:14" ht="12.75">
      <c r="A31" s="1" t="s">
        <v>0</v>
      </c>
      <c r="B31" s="1">
        <v>82</v>
      </c>
      <c r="C31" s="1">
        <v>83</v>
      </c>
      <c r="D31" s="1">
        <v>83</v>
      </c>
      <c r="E31" s="1">
        <v>88</v>
      </c>
      <c r="F31" s="1">
        <v>88</v>
      </c>
      <c r="G31" s="1">
        <v>91</v>
      </c>
      <c r="H31" s="1">
        <v>91</v>
      </c>
      <c r="I31" s="1">
        <v>91</v>
      </c>
      <c r="J31" s="1">
        <v>93</v>
      </c>
      <c r="K31" s="1">
        <v>93</v>
      </c>
      <c r="L31" s="1">
        <v>93</v>
      </c>
      <c r="M31" s="1">
        <v>92</v>
      </c>
      <c r="N31" s="1">
        <f>ROUND(SUM(B31:M31)/12,0)</f>
        <v>89</v>
      </c>
    </row>
    <row r="32" spans="1:14" ht="12.75">
      <c r="A32" s="1" t="s">
        <v>1</v>
      </c>
      <c r="B32" s="1">
        <v>16</v>
      </c>
      <c r="C32" s="1">
        <v>16</v>
      </c>
      <c r="D32" s="1">
        <v>16</v>
      </c>
      <c r="E32" s="1">
        <v>17</v>
      </c>
      <c r="F32" s="1">
        <v>18</v>
      </c>
      <c r="G32" s="1">
        <v>19</v>
      </c>
      <c r="H32" s="1">
        <v>18</v>
      </c>
      <c r="I32" s="1">
        <v>19</v>
      </c>
      <c r="J32" s="1">
        <v>19</v>
      </c>
      <c r="K32" s="1">
        <v>19</v>
      </c>
      <c r="L32" s="1">
        <v>19</v>
      </c>
      <c r="M32" s="1">
        <v>20</v>
      </c>
      <c r="N32" s="1">
        <f>ROUND(SUM(B32:M32)/12,0)</f>
        <v>18</v>
      </c>
    </row>
    <row r="33" spans="1:14" ht="12.75">
      <c r="A33" s="1" t="s">
        <v>2</v>
      </c>
      <c r="B33" s="1">
        <v>2</v>
      </c>
      <c r="C33" s="1">
        <v>2</v>
      </c>
      <c r="D33" s="1">
        <v>2</v>
      </c>
      <c r="E33" s="1">
        <v>2</v>
      </c>
      <c r="F33" s="1">
        <v>2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f>ROUND(SUM(B33:M33)/12,0)</f>
        <v>1</v>
      </c>
    </row>
    <row r="34" spans="1:14" ht="12.75">
      <c r="A34" s="1" t="s">
        <v>3</v>
      </c>
      <c r="B34" s="1">
        <v>2</v>
      </c>
      <c r="C34" s="1">
        <v>3</v>
      </c>
      <c r="D34" s="1">
        <v>2</v>
      </c>
      <c r="E34" s="1">
        <v>2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f>ROUND(SUM(B34:M34)/12,0)</f>
        <v>2</v>
      </c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 t="s">
        <v>4</v>
      </c>
      <c r="B36" s="1">
        <f>SUM(B27+SUM(B31:B34))</f>
        <v>1146</v>
      </c>
      <c r="C36" s="1">
        <f aca="true" t="shared" si="5" ref="C36:M36">SUM(C27+SUM(C31:C34))</f>
        <v>1132</v>
      </c>
      <c r="D36" s="1">
        <f t="shared" si="5"/>
        <v>1104</v>
      </c>
      <c r="E36" s="1">
        <f t="shared" si="5"/>
        <v>1147</v>
      </c>
      <c r="F36" s="1">
        <f t="shared" si="5"/>
        <v>1154</v>
      </c>
      <c r="G36" s="1">
        <f t="shared" si="5"/>
        <v>1177</v>
      </c>
      <c r="H36" s="1">
        <f t="shared" si="5"/>
        <v>1173</v>
      </c>
      <c r="I36" s="1">
        <f t="shared" si="5"/>
        <v>1178</v>
      </c>
      <c r="J36" s="1">
        <f t="shared" si="5"/>
        <v>1192</v>
      </c>
      <c r="K36" s="1">
        <f t="shared" si="5"/>
        <v>1189</v>
      </c>
      <c r="L36" s="1">
        <f t="shared" si="5"/>
        <v>1148</v>
      </c>
      <c r="M36" s="1">
        <f t="shared" si="5"/>
        <v>1121</v>
      </c>
      <c r="N36" s="1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8">
      <c r="A39" s="8" t="s">
        <v>41</v>
      </c>
      <c r="B39" s="15"/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>
      <c r="A40" s="5"/>
      <c r="B40" s="15"/>
      <c r="C40" s="15"/>
      <c r="D40" s="1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.75">
      <c r="A41" s="9" t="s">
        <v>42</v>
      </c>
      <c r="B41" s="10">
        <v>39814</v>
      </c>
      <c r="C41" s="10">
        <v>39845</v>
      </c>
      <c r="D41" s="10">
        <v>39873</v>
      </c>
      <c r="E41" s="10">
        <v>39904</v>
      </c>
      <c r="F41" s="10">
        <v>39934</v>
      </c>
      <c r="G41" s="10">
        <v>39965</v>
      </c>
      <c r="H41" s="10">
        <v>39995</v>
      </c>
      <c r="I41" s="10">
        <v>40026</v>
      </c>
      <c r="J41" s="10">
        <v>40057</v>
      </c>
      <c r="K41" s="10">
        <v>40087</v>
      </c>
      <c r="L41" s="10">
        <v>40118</v>
      </c>
      <c r="M41" s="10">
        <v>40148</v>
      </c>
      <c r="N41" s="10" t="s">
        <v>60</v>
      </c>
    </row>
    <row r="42" spans="1:14" ht="12.75">
      <c r="A42" s="16" t="s">
        <v>43</v>
      </c>
      <c r="B42" s="16">
        <f>B7</f>
        <v>4</v>
      </c>
      <c r="C42" s="16">
        <f aca="true" t="shared" si="6" ref="C42:M42">C7</f>
        <v>4</v>
      </c>
      <c r="D42" s="16">
        <f t="shared" si="6"/>
        <v>4</v>
      </c>
      <c r="E42" s="16">
        <f t="shared" si="6"/>
        <v>4</v>
      </c>
      <c r="F42" s="16">
        <f t="shared" si="6"/>
        <v>4</v>
      </c>
      <c r="G42" s="16">
        <f t="shared" si="6"/>
        <v>4</v>
      </c>
      <c r="H42" s="16">
        <f t="shared" si="6"/>
        <v>4</v>
      </c>
      <c r="I42" s="16">
        <f>I7</f>
        <v>4</v>
      </c>
      <c r="J42" s="16">
        <f t="shared" si="6"/>
        <v>6</v>
      </c>
      <c r="K42" s="16">
        <f t="shared" si="6"/>
        <v>5</v>
      </c>
      <c r="L42" s="16">
        <f t="shared" si="6"/>
        <v>2</v>
      </c>
      <c r="M42" s="16">
        <f t="shared" si="6"/>
        <v>2</v>
      </c>
      <c r="N42" s="1">
        <f>ROUND(SUM(B42:M42)/12,0)</f>
        <v>4</v>
      </c>
    </row>
    <row r="43" spans="1:14" ht="12.75">
      <c r="A43" s="16" t="s">
        <v>44</v>
      </c>
      <c r="B43" s="16">
        <f>B5+B9+B10+B11+B12+B13</f>
        <v>620</v>
      </c>
      <c r="C43" s="16">
        <f aca="true" t="shared" si="7" ref="C43:M43">C5+C9+C10+C11+C12+C13</f>
        <v>597</v>
      </c>
      <c r="D43" s="16">
        <f t="shared" si="7"/>
        <v>594</v>
      </c>
      <c r="E43" s="16">
        <f t="shared" si="7"/>
        <v>617</v>
      </c>
      <c r="F43" s="16">
        <f t="shared" si="7"/>
        <v>618</v>
      </c>
      <c r="G43" s="16">
        <f t="shared" si="7"/>
        <v>647</v>
      </c>
      <c r="H43" s="16">
        <f t="shared" si="7"/>
        <v>637</v>
      </c>
      <c r="I43" s="16">
        <f>I5+I9+I10+I11+I12+I13</f>
        <v>641</v>
      </c>
      <c r="J43" s="16">
        <f t="shared" si="7"/>
        <v>648</v>
      </c>
      <c r="K43" s="16">
        <f t="shared" si="7"/>
        <v>640</v>
      </c>
      <c r="L43" s="16">
        <f t="shared" si="7"/>
        <v>619</v>
      </c>
      <c r="M43" s="16">
        <f t="shared" si="7"/>
        <v>610</v>
      </c>
      <c r="N43" s="1">
        <f>ROUND(SUM(B43:M43)/12,0)</f>
        <v>624</v>
      </c>
    </row>
    <row r="44" spans="1:14" ht="12.75">
      <c r="A44" s="16" t="s">
        <v>45</v>
      </c>
      <c r="B44" s="16">
        <f>B6+B14+B15+B16+B26+B8</f>
        <v>308</v>
      </c>
      <c r="C44" s="16">
        <f aca="true" t="shared" si="8" ref="C44:M44">C6+C14+C15+C16+C26+C8</f>
        <v>309</v>
      </c>
      <c r="D44" s="16">
        <f t="shared" si="8"/>
        <v>291</v>
      </c>
      <c r="E44" s="16">
        <f t="shared" si="8"/>
        <v>301</v>
      </c>
      <c r="F44" s="16">
        <f t="shared" si="8"/>
        <v>304</v>
      </c>
      <c r="G44" s="16">
        <f t="shared" si="8"/>
        <v>299</v>
      </c>
      <c r="H44" s="16">
        <f t="shared" si="8"/>
        <v>300</v>
      </c>
      <c r="I44" s="16">
        <f>I6+I14+I15+I16+I26+I8</f>
        <v>301</v>
      </c>
      <c r="J44" s="16">
        <f t="shared" si="8"/>
        <v>305</v>
      </c>
      <c r="K44" s="16">
        <f>K6+K14+K15+K16+K26+K8</f>
        <v>309</v>
      </c>
      <c r="L44" s="16">
        <f t="shared" si="8"/>
        <v>302</v>
      </c>
      <c r="M44" s="16">
        <f t="shared" si="8"/>
        <v>291</v>
      </c>
      <c r="N44" s="1">
        <f>ROUND(SUM(B44:M44)/12,0)</f>
        <v>302</v>
      </c>
    </row>
    <row r="45" spans="1:14" ht="12.75">
      <c r="A45" s="16" t="s">
        <v>46</v>
      </c>
      <c r="B45" s="16">
        <f>B19+B20+B21+B22+B23</f>
        <v>59</v>
      </c>
      <c r="C45" s="16">
        <f aca="true" t="shared" si="9" ref="C45:M45">C19+C20+C21+C22+C23</f>
        <v>67</v>
      </c>
      <c r="D45" s="16">
        <f t="shared" si="9"/>
        <v>64</v>
      </c>
      <c r="E45" s="16">
        <f t="shared" si="9"/>
        <v>66</v>
      </c>
      <c r="F45" s="16">
        <f t="shared" si="9"/>
        <v>73</v>
      </c>
      <c r="G45" s="16">
        <f t="shared" si="9"/>
        <v>63</v>
      </c>
      <c r="H45" s="16">
        <f t="shared" si="9"/>
        <v>65</v>
      </c>
      <c r="I45" s="16">
        <f t="shared" si="9"/>
        <v>64</v>
      </c>
      <c r="J45" s="16">
        <f t="shared" si="9"/>
        <v>63</v>
      </c>
      <c r="K45" s="16">
        <f>K19+K20+K21+K22+K23</f>
        <v>64</v>
      </c>
      <c r="L45" s="16">
        <f t="shared" si="9"/>
        <v>58</v>
      </c>
      <c r="M45" s="16">
        <f t="shared" si="9"/>
        <v>55</v>
      </c>
      <c r="N45" s="1">
        <f>ROUND(SUM(B45:M45)/12,0)</f>
        <v>63</v>
      </c>
    </row>
    <row r="46" spans="1:14" ht="12.75">
      <c r="A46" s="16" t="s">
        <v>48</v>
      </c>
      <c r="B46" s="16">
        <f>B17+B18+B24+B25</f>
        <v>53</v>
      </c>
      <c r="C46" s="16">
        <f aca="true" t="shared" si="10" ref="C46:M46">C17+C18+C24+C25</f>
        <v>51</v>
      </c>
      <c r="D46" s="16">
        <f t="shared" si="10"/>
        <v>48</v>
      </c>
      <c r="E46" s="16">
        <f t="shared" si="10"/>
        <v>50</v>
      </c>
      <c r="F46" s="16">
        <f t="shared" si="10"/>
        <v>45</v>
      </c>
      <c r="G46" s="16">
        <f t="shared" si="10"/>
        <v>51</v>
      </c>
      <c r="H46" s="16">
        <f t="shared" si="10"/>
        <v>55</v>
      </c>
      <c r="I46" s="16">
        <f>I17+I18+I24+I25</f>
        <v>55</v>
      </c>
      <c r="J46" s="16">
        <f>J17+J18+J24+J25</f>
        <v>55</v>
      </c>
      <c r="K46" s="16">
        <f t="shared" si="10"/>
        <v>56</v>
      </c>
      <c r="L46" s="16">
        <f t="shared" si="10"/>
        <v>52</v>
      </c>
      <c r="M46" s="16">
        <f t="shared" si="10"/>
        <v>48</v>
      </c>
      <c r="N46" s="1">
        <f>ROUND(SUM(B46:M46)/12,0)</f>
        <v>52</v>
      </c>
    </row>
    <row r="47" spans="1:14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</row>
    <row r="48" spans="1:14" ht="12.75">
      <c r="A48" s="16" t="s">
        <v>47</v>
      </c>
      <c r="B48" s="16">
        <f>SUM(B42:B46)</f>
        <v>1044</v>
      </c>
      <c r="C48" s="16">
        <f aca="true" t="shared" si="11" ref="C48:I48">SUM(C42:C46)</f>
        <v>1028</v>
      </c>
      <c r="D48" s="16">
        <f t="shared" si="11"/>
        <v>1001</v>
      </c>
      <c r="E48" s="16">
        <f t="shared" si="11"/>
        <v>1038</v>
      </c>
      <c r="F48" s="16">
        <f t="shared" si="11"/>
        <v>1044</v>
      </c>
      <c r="G48" s="16">
        <f t="shared" si="11"/>
        <v>1064</v>
      </c>
      <c r="H48" s="16">
        <f t="shared" si="11"/>
        <v>1061</v>
      </c>
      <c r="I48" s="16">
        <f t="shared" si="11"/>
        <v>1065</v>
      </c>
      <c r="J48" s="16">
        <f>SUM(J42:J46)</f>
        <v>1077</v>
      </c>
      <c r="K48" s="16">
        <f>SUM(K42:K46)</f>
        <v>1074</v>
      </c>
      <c r="L48" s="16">
        <f>SUM(L42:L46)</f>
        <v>1033</v>
      </c>
      <c r="M48" s="16">
        <f>SUM(M42:M46)</f>
        <v>1006</v>
      </c>
      <c r="N4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M48"/>
    </sheetView>
  </sheetViews>
  <sheetFormatPr defaultColWidth="11.421875" defaultRowHeight="12.75"/>
  <cols>
    <col min="1" max="1" width="43.28125" style="0" customWidth="1"/>
    <col min="2" max="2" width="12.7109375" style="0" bestFit="1" customWidth="1"/>
    <col min="3" max="12" width="12.7109375" style="0" customWidth="1"/>
    <col min="13" max="13" width="16.140625" style="0" customWidth="1"/>
    <col min="14" max="14" width="16.421875" style="0" hidden="1" customWidth="1"/>
    <col min="15" max="15" width="21.28125" style="0" bestFit="1" customWidth="1"/>
    <col min="16" max="16" width="41.140625" style="0" bestFit="1" customWidth="1"/>
    <col min="17" max="17" width="6.4218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">
      <c r="A2" s="8" t="s">
        <v>6</v>
      </c>
      <c r="B2" s="8" t="s">
        <v>49</v>
      </c>
      <c r="C2" s="5"/>
      <c r="D2" s="5" t="s">
        <v>51</v>
      </c>
      <c r="E2" s="18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5" ht="15.75">
      <c r="A4" s="9" t="s">
        <v>5</v>
      </c>
      <c r="B4" s="10">
        <v>40179</v>
      </c>
      <c r="C4" s="10">
        <v>40210</v>
      </c>
      <c r="D4" s="10">
        <v>40238</v>
      </c>
      <c r="E4" s="10">
        <v>40269</v>
      </c>
      <c r="F4" s="10">
        <v>40299</v>
      </c>
      <c r="G4" s="10">
        <v>40330</v>
      </c>
      <c r="H4" s="10">
        <v>40360</v>
      </c>
      <c r="I4" s="10">
        <v>40391</v>
      </c>
      <c r="J4" s="10">
        <v>40422</v>
      </c>
      <c r="K4" s="10">
        <v>40452</v>
      </c>
      <c r="L4" s="10">
        <v>40483</v>
      </c>
      <c r="M4" s="10">
        <v>40513</v>
      </c>
      <c r="N4" s="22" t="s">
        <v>60</v>
      </c>
      <c r="O4" s="20"/>
    </row>
    <row r="5" spans="1:15" ht="12.75">
      <c r="A5" s="1" t="s">
        <v>13</v>
      </c>
      <c r="B5" s="1">
        <v>11</v>
      </c>
      <c r="C5" s="1">
        <v>12</v>
      </c>
      <c r="D5" s="1">
        <v>15</v>
      </c>
      <c r="E5" s="1">
        <v>15</v>
      </c>
      <c r="F5" s="1">
        <v>13</v>
      </c>
      <c r="G5" s="1">
        <v>15</v>
      </c>
      <c r="H5" s="1">
        <v>20</v>
      </c>
      <c r="I5" s="1">
        <v>21</v>
      </c>
      <c r="J5" s="1">
        <v>26</v>
      </c>
      <c r="K5" s="1">
        <v>27</v>
      </c>
      <c r="L5" s="1">
        <v>29</v>
      </c>
      <c r="M5" s="1">
        <v>27</v>
      </c>
      <c r="N5" s="1">
        <f>ROUND(SUM(B5:M5)/12,0)</f>
        <v>19</v>
      </c>
      <c r="O5" s="17"/>
    </row>
    <row r="6" spans="1:15" ht="12.75">
      <c r="A6" s="1" t="s">
        <v>14</v>
      </c>
      <c r="B6" s="1">
        <v>8</v>
      </c>
      <c r="C6" s="1">
        <v>4</v>
      </c>
      <c r="D6" s="1">
        <v>3</v>
      </c>
      <c r="E6" s="1">
        <v>3</v>
      </c>
      <c r="F6" s="1">
        <v>2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f>ROUND(SUM(B6:M6)/12,0)</f>
        <v>2</v>
      </c>
      <c r="O6" s="17"/>
    </row>
    <row r="7" spans="1:15" ht="12.75">
      <c r="A7" s="1" t="s">
        <v>15</v>
      </c>
      <c r="B7" s="1">
        <v>2</v>
      </c>
      <c r="C7" s="1">
        <v>1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f>H7/B7</f>
        <v>0</v>
      </c>
      <c r="J7" s="1">
        <v>0</v>
      </c>
      <c r="K7" s="1">
        <v>0</v>
      </c>
      <c r="L7" s="1">
        <v>0</v>
      </c>
      <c r="M7" s="1">
        <v>0</v>
      </c>
      <c r="N7" s="1">
        <f aca="true" t="shared" si="0" ref="N7:N26">ROUND(SUM(B7:M7)/12,0)</f>
        <v>0</v>
      </c>
      <c r="O7" s="17"/>
    </row>
    <row r="8" spans="1:15" ht="12.75">
      <c r="A8" s="1" t="s">
        <v>16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  <c r="O8" s="17"/>
    </row>
    <row r="9" spans="1:15" ht="12.75">
      <c r="A9" s="1" t="s">
        <v>17</v>
      </c>
      <c r="B9" s="1">
        <v>41</v>
      </c>
      <c r="C9" s="1">
        <v>41</v>
      </c>
      <c r="D9" s="1">
        <v>43</v>
      </c>
      <c r="E9" s="1">
        <v>38</v>
      </c>
      <c r="F9" s="1">
        <v>45</v>
      </c>
      <c r="G9" s="1">
        <v>47</v>
      </c>
      <c r="H9" s="1">
        <v>45</v>
      </c>
      <c r="I9" s="1">
        <v>44</v>
      </c>
      <c r="J9" s="1">
        <v>42</v>
      </c>
      <c r="K9" s="1">
        <v>38</v>
      </c>
      <c r="L9" s="1">
        <v>37</v>
      </c>
      <c r="M9" s="1">
        <v>40</v>
      </c>
      <c r="N9" s="1">
        <f t="shared" si="0"/>
        <v>42</v>
      </c>
      <c r="O9" s="17"/>
    </row>
    <row r="10" spans="1:15" ht="12.75">
      <c r="A10" s="1" t="s">
        <v>18</v>
      </c>
      <c r="B10" s="1">
        <v>49</v>
      </c>
      <c r="C10" s="1">
        <v>50</v>
      </c>
      <c r="D10" s="1">
        <v>53</v>
      </c>
      <c r="E10" s="1">
        <v>53</v>
      </c>
      <c r="F10" s="1">
        <v>48</v>
      </c>
      <c r="G10" s="1">
        <v>38</v>
      </c>
      <c r="H10" s="1">
        <v>33</v>
      </c>
      <c r="I10" s="1">
        <v>30</v>
      </c>
      <c r="J10" s="1">
        <v>29</v>
      </c>
      <c r="K10" s="1">
        <v>28</v>
      </c>
      <c r="L10" s="1">
        <v>29</v>
      </c>
      <c r="M10" s="1">
        <v>36</v>
      </c>
      <c r="N10" s="1">
        <f t="shared" si="0"/>
        <v>40</v>
      </c>
      <c r="O10" s="17"/>
    </row>
    <row r="11" spans="1:15" ht="12.75">
      <c r="A11" s="1" t="s">
        <v>50</v>
      </c>
      <c r="B11" s="1">
        <v>1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3</v>
      </c>
      <c r="I11" s="1">
        <f>H11/B11</f>
        <v>3</v>
      </c>
      <c r="J11" s="1">
        <v>3</v>
      </c>
      <c r="K11" s="1">
        <v>3</v>
      </c>
      <c r="L11" s="1">
        <v>2</v>
      </c>
      <c r="M11" s="1">
        <v>2</v>
      </c>
      <c r="N11" s="1">
        <f t="shared" si="0"/>
        <v>2</v>
      </c>
      <c r="O11" s="17"/>
    </row>
    <row r="12" spans="1:15" ht="12.75">
      <c r="A12" s="1" t="s">
        <v>19</v>
      </c>
      <c r="B12" s="1">
        <v>46</v>
      </c>
      <c r="C12" s="1">
        <v>48</v>
      </c>
      <c r="D12" s="1">
        <v>51</v>
      </c>
      <c r="E12" s="1">
        <v>46</v>
      </c>
      <c r="F12" s="1">
        <v>45</v>
      </c>
      <c r="G12" s="1">
        <v>38</v>
      </c>
      <c r="H12" s="1">
        <v>40</v>
      </c>
      <c r="I12" s="1">
        <v>36</v>
      </c>
      <c r="J12" s="1">
        <v>37</v>
      </c>
      <c r="K12" s="1">
        <v>37</v>
      </c>
      <c r="L12" s="1">
        <v>35</v>
      </c>
      <c r="M12" s="1">
        <v>37</v>
      </c>
      <c r="N12" s="1">
        <f t="shared" si="0"/>
        <v>41</v>
      </c>
      <c r="O12" s="17"/>
    </row>
    <row r="13" spans="1:15" ht="12.75">
      <c r="A13" s="1" t="s">
        <v>36</v>
      </c>
      <c r="B13" s="1">
        <v>386</v>
      </c>
      <c r="C13" s="1">
        <v>403</v>
      </c>
      <c r="D13" s="1">
        <v>396</v>
      </c>
      <c r="E13" s="1">
        <v>398</v>
      </c>
      <c r="F13" s="1">
        <v>383</v>
      </c>
      <c r="G13" s="1">
        <v>367</v>
      </c>
      <c r="H13" s="1">
        <v>364</v>
      </c>
      <c r="I13" s="1">
        <v>338</v>
      </c>
      <c r="J13" s="1">
        <v>313</v>
      </c>
      <c r="K13" s="1">
        <v>312</v>
      </c>
      <c r="L13" s="1">
        <v>321</v>
      </c>
      <c r="M13" s="1">
        <v>322</v>
      </c>
      <c r="N13" s="1">
        <f t="shared" si="0"/>
        <v>359</v>
      </c>
      <c r="O13" s="17"/>
    </row>
    <row r="14" spans="1:15" ht="12.75">
      <c r="A14" s="1" t="s">
        <v>21</v>
      </c>
      <c r="B14" s="1">
        <v>53</v>
      </c>
      <c r="C14" s="1">
        <v>51</v>
      </c>
      <c r="D14" s="1">
        <v>49</v>
      </c>
      <c r="E14" s="1">
        <v>45</v>
      </c>
      <c r="F14" s="1">
        <v>42</v>
      </c>
      <c r="G14" s="1">
        <v>38</v>
      </c>
      <c r="H14" s="1">
        <v>37</v>
      </c>
      <c r="I14" s="1">
        <v>35</v>
      </c>
      <c r="J14" s="1">
        <v>32</v>
      </c>
      <c r="K14" s="1">
        <v>32</v>
      </c>
      <c r="L14" s="1">
        <v>28</v>
      </c>
      <c r="M14" s="1">
        <v>27</v>
      </c>
      <c r="N14" s="1">
        <f t="shared" si="0"/>
        <v>39</v>
      </c>
      <c r="O14" s="17"/>
    </row>
    <row r="15" spans="1:15" ht="12.75">
      <c r="A15" s="1" t="s">
        <v>22</v>
      </c>
      <c r="B15" s="1">
        <v>153</v>
      </c>
      <c r="C15" s="1">
        <v>154</v>
      </c>
      <c r="D15" s="1">
        <v>156</v>
      </c>
      <c r="E15" s="1">
        <v>156</v>
      </c>
      <c r="F15" s="1">
        <v>157</v>
      </c>
      <c r="G15" s="1">
        <v>160</v>
      </c>
      <c r="H15" s="1">
        <v>160</v>
      </c>
      <c r="I15" s="1">
        <v>162</v>
      </c>
      <c r="J15" s="1">
        <v>159</v>
      </c>
      <c r="K15" s="1">
        <v>159</v>
      </c>
      <c r="L15" s="1">
        <v>156</v>
      </c>
      <c r="M15" s="1">
        <v>152</v>
      </c>
      <c r="N15" s="1">
        <f t="shared" si="0"/>
        <v>157</v>
      </c>
      <c r="O15" s="17"/>
    </row>
    <row r="16" spans="1:15" ht="12.75">
      <c r="A16" s="1" t="s">
        <v>23</v>
      </c>
      <c r="B16" s="1">
        <v>128</v>
      </c>
      <c r="C16" s="1">
        <v>124</v>
      </c>
      <c r="D16" s="1">
        <v>120</v>
      </c>
      <c r="E16" s="1">
        <v>115</v>
      </c>
      <c r="F16" s="1">
        <v>117</v>
      </c>
      <c r="G16" s="1">
        <v>110</v>
      </c>
      <c r="H16" s="1">
        <v>110</v>
      </c>
      <c r="I16" s="1">
        <v>98</v>
      </c>
      <c r="J16" s="1">
        <v>93</v>
      </c>
      <c r="K16" s="1">
        <v>85</v>
      </c>
      <c r="L16" s="1">
        <v>87</v>
      </c>
      <c r="M16" s="1">
        <v>91</v>
      </c>
      <c r="N16" s="1">
        <f t="shared" si="0"/>
        <v>107</v>
      </c>
      <c r="O16" s="17"/>
    </row>
    <row r="17" spans="1:15" ht="12.75">
      <c r="A17" s="1" t="s">
        <v>40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1</v>
      </c>
      <c r="O17" s="17"/>
    </row>
    <row r="18" spans="1:15" ht="12.75">
      <c r="A18" s="1" t="s">
        <v>26</v>
      </c>
      <c r="B18" s="1">
        <v>39</v>
      </c>
      <c r="C18" s="1">
        <v>41</v>
      </c>
      <c r="D18" s="1">
        <v>40</v>
      </c>
      <c r="E18" s="1">
        <v>40</v>
      </c>
      <c r="F18" s="1">
        <v>39</v>
      </c>
      <c r="G18" s="1">
        <v>40</v>
      </c>
      <c r="H18" s="1">
        <v>43</v>
      </c>
      <c r="I18" s="1">
        <v>43</v>
      </c>
      <c r="J18" s="1">
        <v>44</v>
      </c>
      <c r="K18" s="1">
        <v>45</v>
      </c>
      <c r="L18" s="1">
        <v>46</v>
      </c>
      <c r="M18" s="1">
        <v>46</v>
      </c>
      <c r="N18" s="1">
        <f t="shared" si="0"/>
        <v>42</v>
      </c>
      <c r="O18" s="17"/>
    </row>
    <row r="19" spans="1:15" ht="12.75">
      <c r="A19" s="1" t="s">
        <v>27</v>
      </c>
      <c r="B19" s="1">
        <v>4</v>
      </c>
      <c r="C19" s="1">
        <v>4</v>
      </c>
      <c r="D19" s="1">
        <v>6</v>
      </c>
      <c r="E19" s="1">
        <v>6</v>
      </c>
      <c r="F19" s="1">
        <v>6</v>
      </c>
      <c r="G19" s="1">
        <v>6</v>
      </c>
      <c r="H19" s="1">
        <v>6</v>
      </c>
      <c r="I19" s="1">
        <v>6</v>
      </c>
      <c r="J19" s="1">
        <v>6</v>
      </c>
      <c r="K19" s="1">
        <v>7</v>
      </c>
      <c r="L19" s="1">
        <v>7</v>
      </c>
      <c r="M19" s="1">
        <v>6</v>
      </c>
      <c r="N19" s="1">
        <f t="shared" si="0"/>
        <v>6</v>
      </c>
      <c r="O19" s="17"/>
    </row>
    <row r="20" spans="1:15" ht="12.75">
      <c r="A20" s="1" t="s">
        <v>28</v>
      </c>
      <c r="B20" s="1">
        <v>9</v>
      </c>
      <c r="C20" s="1">
        <v>10</v>
      </c>
      <c r="D20" s="1">
        <v>10</v>
      </c>
      <c r="E20" s="1">
        <v>11</v>
      </c>
      <c r="F20" s="1">
        <v>8</v>
      </c>
      <c r="G20" s="1">
        <v>6</v>
      </c>
      <c r="H20" s="1">
        <v>7</v>
      </c>
      <c r="I20" s="1">
        <v>7</v>
      </c>
      <c r="J20" s="1">
        <v>8</v>
      </c>
      <c r="K20" s="1">
        <v>7</v>
      </c>
      <c r="L20" s="1">
        <v>7</v>
      </c>
      <c r="M20" s="1">
        <v>5</v>
      </c>
      <c r="N20" s="1">
        <f t="shared" si="0"/>
        <v>8</v>
      </c>
      <c r="O20" s="17"/>
    </row>
    <row r="21" spans="1:15" ht="12.75">
      <c r="A21" s="1" t="s">
        <v>29</v>
      </c>
      <c r="B21" s="1">
        <v>10</v>
      </c>
      <c r="C21" s="1">
        <v>11</v>
      </c>
      <c r="D21" s="1">
        <v>12</v>
      </c>
      <c r="E21" s="1">
        <v>10</v>
      </c>
      <c r="F21" s="1">
        <v>11</v>
      </c>
      <c r="G21" s="1">
        <v>12</v>
      </c>
      <c r="H21" s="1">
        <v>14</v>
      </c>
      <c r="I21" s="1">
        <v>14</v>
      </c>
      <c r="J21" s="1">
        <v>15</v>
      </c>
      <c r="K21" s="1">
        <v>15</v>
      </c>
      <c r="L21" s="1">
        <v>18</v>
      </c>
      <c r="M21" s="1">
        <v>18</v>
      </c>
      <c r="N21" s="1">
        <f t="shared" si="0"/>
        <v>13</v>
      </c>
      <c r="O21" s="17"/>
    </row>
    <row r="22" spans="1:15" ht="12.75">
      <c r="A22" s="1" t="s">
        <v>30</v>
      </c>
      <c r="B22" s="1">
        <v>8</v>
      </c>
      <c r="C22" s="1">
        <v>7</v>
      </c>
      <c r="D22" s="1">
        <v>7</v>
      </c>
      <c r="E22" s="1">
        <v>6</v>
      </c>
      <c r="F22" s="1">
        <v>5</v>
      </c>
      <c r="G22" s="1">
        <v>5</v>
      </c>
      <c r="H22" s="1">
        <v>4</v>
      </c>
      <c r="I22" s="1">
        <v>4</v>
      </c>
      <c r="J22" s="1">
        <v>5</v>
      </c>
      <c r="K22" s="1">
        <v>5</v>
      </c>
      <c r="L22" s="1">
        <v>5</v>
      </c>
      <c r="M22" s="1">
        <v>5</v>
      </c>
      <c r="N22" s="1">
        <f t="shared" si="0"/>
        <v>6</v>
      </c>
      <c r="O22" s="17"/>
    </row>
    <row r="23" spans="1:15" ht="12.75">
      <c r="A23" s="1" t="s">
        <v>31</v>
      </c>
      <c r="B23" s="1">
        <v>26</v>
      </c>
      <c r="C23" s="1">
        <v>24</v>
      </c>
      <c r="D23" s="1">
        <v>21</v>
      </c>
      <c r="E23" s="1">
        <v>18</v>
      </c>
      <c r="F23" s="1">
        <v>17</v>
      </c>
      <c r="G23" s="1">
        <v>16</v>
      </c>
      <c r="H23" s="1">
        <v>15</v>
      </c>
      <c r="I23" s="1">
        <v>15</v>
      </c>
      <c r="J23" s="1">
        <v>12</v>
      </c>
      <c r="K23" s="1">
        <v>12</v>
      </c>
      <c r="L23" s="1">
        <v>12</v>
      </c>
      <c r="M23" s="1">
        <v>12</v>
      </c>
      <c r="N23" s="1">
        <f t="shared" si="0"/>
        <v>17</v>
      </c>
      <c r="O23" s="17"/>
    </row>
    <row r="24" spans="1:15" ht="12.75">
      <c r="A24" s="1" t="s">
        <v>39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7"/>
    </row>
    <row r="25" spans="1:15" ht="12.75">
      <c r="A25" s="1" t="s">
        <v>34</v>
      </c>
      <c r="B25" s="1">
        <v>4</v>
      </c>
      <c r="C25" s="1">
        <v>3</v>
      </c>
      <c r="D25" s="1">
        <v>3</v>
      </c>
      <c r="E25" s="1">
        <v>1</v>
      </c>
      <c r="F25" s="1">
        <v>1</v>
      </c>
      <c r="G25" s="1">
        <v>0</v>
      </c>
      <c r="H25" s="1">
        <v>0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f t="shared" si="0"/>
        <v>1</v>
      </c>
      <c r="O25" s="17"/>
    </row>
    <row r="26" spans="1:15" ht="12.75">
      <c r="A26" s="11" t="s">
        <v>35</v>
      </c>
      <c r="B26" s="11">
        <v>1</v>
      </c>
      <c r="C26" s="1">
        <v>1</v>
      </c>
      <c r="D26" s="1">
        <v>1</v>
      </c>
      <c r="E26" s="1">
        <v>2</v>
      </c>
      <c r="F26" s="11">
        <v>2</v>
      </c>
      <c r="G26" s="1">
        <v>2</v>
      </c>
      <c r="H26" s="1">
        <v>1</v>
      </c>
      <c r="I26" s="1">
        <f>H26/B26</f>
        <v>1</v>
      </c>
      <c r="J26" s="1">
        <v>1</v>
      </c>
      <c r="K26" s="1">
        <v>1</v>
      </c>
      <c r="L26" s="1">
        <v>1</v>
      </c>
      <c r="M26" s="1">
        <v>1</v>
      </c>
      <c r="N26" s="11">
        <f t="shared" si="0"/>
        <v>1</v>
      </c>
      <c r="O26" s="17"/>
    </row>
    <row r="27" spans="1:15" ht="12.75">
      <c r="A27" s="3" t="s">
        <v>37</v>
      </c>
      <c r="B27" s="3">
        <v>3</v>
      </c>
      <c r="C27" s="3">
        <v>4</v>
      </c>
      <c r="D27" s="3">
        <v>3</v>
      </c>
      <c r="E27" s="3">
        <v>2</v>
      </c>
      <c r="F27" s="3">
        <v>1</v>
      </c>
      <c r="G27" s="3">
        <v>0</v>
      </c>
      <c r="H27" s="3">
        <v>1</v>
      </c>
      <c r="I27" s="3">
        <v>1</v>
      </c>
      <c r="J27" s="3">
        <v>1</v>
      </c>
      <c r="K27" s="3">
        <v>7</v>
      </c>
      <c r="L27" s="3">
        <v>2</v>
      </c>
      <c r="M27" s="3">
        <v>1</v>
      </c>
      <c r="N27" s="3">
        <f>SUM(B27:M27)</f>
        <v>26</v>
      </c>
      <c r="O27" s="21" t="s">
        <v>64</v>
      </c>
    </row>
    <row r="28" spans="1:15" ht="15.75">
      <c r="A28" s="4" t="s">
        <v>4</v>
      </c>
      <c r="B28" s="4">
        <f>SUM(B5:B27)</f>
        <v>983</v>
      </c>
      <c r="C28" s="4">
        <f>SUM(C5:C27)</f>
        <v>996</v>
      </c>
      <c r="D28" s="4">
        <f>SUM(D5:D27)</f>
        <v>993</v>
      </c>
      <c r="E28" s="4">
        <f>SUM(E5:E27)</f>
        <v>968</v>
      </c>
      <c r="F28" s="4">
        <f aca="true" t="shared" si="1" ref="F28:K28">SUM(F5:F27)</f>
        <v>945</v>
      </c>
      <c r="G28" s="4">
        <f t="shared" si="1"/>
        <v>904</v>
      </c>
      <c r="H28" s="4">
        <f t="shared" si="1"/>
        <v>905</v>
      </c>
      <c r="I28" s="4">
        <f t="shared" si="1"/>
        <v>860</v>
      </c>
      <c r="J28" s="4">
        <f t="shared" si="1"/>
        <v>828</v>
      </c>
      <c r="K28" s="4">
        <f t="shared" si="1"/>
        <v>822</v>
      </c>
      <c r="L28" s="4">
        <f>SUM(L5:L27)</f>
        <v>824</v>
      </c>
      <c r="M28" s="4">
        <f>SUM(M5:M27)</f>
        <v>829</v>
      </c>
      <c r="N28" s="5"/>
      <c r="O28" s="5"/>
    </row>
    <row r="29" spans="1:15" ht="12.75">
      <c r="A29" s="6" t="s">
        <v>7</v>
      </c>
      <c r="B29" s="7">
        <v>1</v>
      </c>
      <c r="C29" s="7">
        <f>C28/B28</f>
        <v>1.0132248219735505</v>
      </c>
      <c r="D29" s="7">
        <f>D28/C28</f>
        <v>0.9969879518072289</v>
      </c>
      <c r="E29" s="7">
        <f>E28/D28</f>
        <v>0.9748237663645518</v>
      </c>
      <c r="F29" s="7">
        <f>F28/E28</f>
        <v>0.9762396694214877</v>
      </c>
      <c r="G29" s="7">
        <f>G28/F28</f>
        <v>0.9566137566137566</v>
      </c>
      <c r="H29" s="7">
        <f aca="true" t="shared" si="2" ref="H29:M29">H28/G28</f>
        <v>1.0011061946902655</v>
      </c>
      <c r="I29" s="7">
        <f t="shared" si="2"/>
        <v>0.9502762430939227</v>
      </c>
      <c r="J29" s="7">
        <f t="shared" si="2"/>
        <v>0.9627906976744186</v>
      </c>
      <c r="K29" s="7">
        <f t="shared" si="2"/>
        <v>0.9927536231884058</v>
      </c>
      <c r="L29" s="7">
        <f t="shared" si="2"/>
        <v>1.002433090024331</v>
      </c>
      <c r="M29" s="7">
        <f t="shared" si="2"/>
        <v>1.0060679611650485</v>
      </c>
      <c r="N29" s="5"/>
      <c r="O29" s="5"/>
    </row>
    <row r="30" spans="1:15" ht="12.75">
      <c r="A30" s="12" t="s">
        <v>8</v>
      </c>
      <c r="B30" s="13">
        <v>1</v>
      </c>
      <c r="C30" s="13">
        <f aca="true" t="shared" si="3" ref="C30:M30">C28/$B$28</f>
        <v>1.0132248219735505</v>
      </c>
      <c r="D30" s="13">
        <f t="shared" si="3"/>
        <v>1.0101729399796542</v>
      </c>
      <c r="E30" s="13">
        <f t="shared" si="3"/>
        <v>0.9847405900305188</v>
      </c>
      <c r="F30" s="13">
        <f t="shared" si="3"/>
        <v>0.9613428280773143</v>
      </c>
      <c r="G30" s="13">
        <f t="shared" si="3"/>
        <v>0.9196337741607324</v>
      </c>
      <c r="H30" s="13">
        <f t="shared" si="3"/>
        <v>0.9206510681586979</v>
      </c>
      <c r="I30" s="13">
        <f t="shared" si="3"/>
        <v>0.8748728382502543</v>
      </c>
      <c r="J30" s="13">
        <f t="shared" si="3"/>
        <v>0.8423194303153612</v>
      </c>
      <c r="K30" s="13">
        <f t="shared" si="3"/>
        <v>0.8362156663275687</v>
      </c>
      <c r="L30" s="13">
        <f t="shared" si="3"/>
        <v>0.8382502543234995</v>
      </c>
      <c r="M30" s="13">
        <f t="shared" si="3"/>
        <v>0.8433367243133265</v>
      </c>
      <c r="N30" s="12"/>
      <c r="O30" s="12"/>
    </row>
    <row r="31" spans="1:15" ht="12.75">
      <c r="A31" s="11"/>
      <c r="B31" s="2"/>
      <c r="C31" s="2"/>
      <c r="D31" s="11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</row>
    <row r="32" spans="1:15" ht="12.75">
      <c r="A32" s="1" t="s">
        <v>0</v>
      </c>
      <c r="B32" s="1">
        <v>91</v>
      </c>
      <c r="C32" s="1">
        <v>94</v>
      </c>
      <c r="D32" s="1">
        <v>95</v>
      </c>
      <c r="E32" s="1">
        <v>95</v>
      </c>
      <c r="F32" s="1">
        <v>93</v>
      </c>
      <c r="G32" s="1">
        <v>94</v>
      </c>
      <c r="H32" s="1">
        <v>94</v>
      </c>
      <c r="I32" s="1">
        <v>92</v>
      </c>
      <c r="J32" s="1">
        <v>92</v>
      </c>
      <c r="K32" s="1">
        <v>92</v>
      </c>
      <c r="L32" s="1">
        <v>90</v>
      </c>
      <c r="M32" s="1">
        <v>87</v>
      </c>
      <c r="N32" s="1">
        <f>ROUND(SUM(B32:M32)/12,0)</f>
        <v>92</v>
      </c>
      <c r="O32" s="1"/>
    </row>
    <row r="33" spans="1:15" ht="12.75">
      <c r="A33" s="1" t="s">
        <v>1</v>
      </c>
      <c r="B33" s="1">
        <v>19</v>
      </c>
      <c r="C33" s="1">
        <v>18</v>
      </c>
      <c r="D33" s="1">
        <v>18</v>
      </c>
      <c r="E33" s="1">
        <v>21</v>
      </c>
      <c r="F33" s="1">
        <v>20</v>
      </c>
      <c r="G33" s="1">
        <v>21</v>
      </c>
      <c r="H33" s="1">
        <v>21</v>
      </c>
      <c r="I33" s="1">
        <v>21</v>
      </c>
      <c r="J33" s="1">
        <v>20</v>
      </c>
      <c r="K33" s="1">
        <v>20</v>
      </c>
      <c r="L33" s="1">
        <v>20</v>
      </c>
      <c r="M33" s="1">
        <v>21</v>
      </c>
      <c r="N33" s="1">
        <f>ROUND(SUM(B33:M33)/12,0)</f>
        <v>20</v>
      </c>
      <c r="O33" s="1"/>
    </row>
    <row r="34" spans="1:15" ht="12.75">
      <c r="A34" s="1" t="s">
        <v>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1</v>
      </c>
      <c r="I34" s="1">
        <v>1</v>
      </c>
      <c r="J34" s="1">
        <v>2</v>
      </c>
      <c r="K34" s="1">
        <v>2</v>
      </c>
      <c r="L34" s="1">
        <v>3</v>
      </c>
      <c r="M34" s="1">
        <v>3</v>
      </c>
      <c r="N34" s="1">
        <f>ROUND(SUM(B34:M34)/12,0)</f>
        <v>1</v>
      </c>
      <c r="O34" s="1"/>
    </row>
    <row r="35" spans="1:15" ht="12.75">
      <c r="A35" s="1" t="s">
        <v>3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1">
        <v>1</v>
      </c>
      <c r="I35" s="1">
        <v>2</v>
      </c>
      <c r="J35" s="1">
        <v>3</v>
      </c>
      <c r="K35" s="1">
        <v>2</v>
      </c>
      <c r="L35" s="1">
        <v>3</v>
      </c>
      <c r="M35" s="1">
        <v>3</v>
      </c>
      <c r="N35" s="1">
        <f>ROUND(SUM(B35:M35)/12,0)</f>
        <v>1</v>
      </c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 t="s">
        <v>4</v>
      </c>
      <c r="B37" s="1">
        <f aca="true" t="shared" si="4" ref="B37:L37">SUM(B28+SUM(B32:B35))</f>
        <v>1093</v>
      </c>
      <c r="C37" s="1">
        <f t="shared" si="4"/>
        <v>1108</v>
      </c>
      <c r="D37" s="1">
        <f t="shared" si="4"/>
        <v>1106</v>
      </c>
      <c r="E37" s="1">
        <f t="shared" si="4"/>
        <v>1084</v>
      </c>
      <c r="F37" s="1">
        <f t="shared" si="4"/>
        <v>1058</v>
      </c>
      <c r="G37" s="1">
        <f t="shared" si="4"/>
        <v>1021</v>
      </c>
      <c r="H37" s="1">
        <f t="shared" si="4"/>
        <v>1022</v>
      </c>
      <c r="I37" s="1">
        <f>SUM(I28+SUM(I32:I35))</f>
        <v>976</v>
      </c>
      <c r="J37" s="1">
        <f t="shared" si="4"/>
        <v>945</v>
      </c>
      <c r="K37" s="1">
        <f t="shared" si="4"/>
        <v>938</v>
      </c>
      <c r="L37" s="1">
        <f t="shared" si="4"/>
        <v>940</v>
      </c>
      <c r="M37" s="1">
        <f>SUM(M28+SUM(M32:M35))</f>
        <v>943</v>
      </c>
      <c r="N37" s="1"/>
      <c r="O37" s="1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8">
      <c r="A40" s="8" t="s">
        <v>41</v>
      </c>
      <c r="B40" s="15"/>
      <c r="C40" s="15"/>
      <c r="D40" s="1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4.25">
      <c r="A41" s="5"/>
      <c r="B41" s="15"/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.75">
      <c r="A42" s="9" t="s">
        <v>42</v>
      </c>
      <c r="B42" s="10">
        <v>40179</v>
      </c>
      <c r="C42" s="10">
        <v>40210</v>
      </c>
      <c r="D42" s="10">
        <v>40238</v>
      </c>
      <c r="E42" s="10">
        <v>40269</v>
      </c>
      <c r="F42" s="10">
        <v>40299</v>
      </c>
      <c r="G42" s="10">
        <v>40330</v>
      </c>
      <c r="H42" s="10">
        <v>40360</v>
      </c>
      <c r="I42" s="10">
        <v>40391</v>
      </c>
      <c r="J42" s="10">
        <v>40422</v>
      </c>
      <c r="K42" s="10">
        <v>40452</v>
      </c>
      <c r="L42" s="10">
        <v>40483</v>
      </c>
      <c r="M42" s="10">
        <v>40513</v>
      </c>
      <c r="N42" s="10" t="s">
        <v>60</v>
      </c>
      <c r="O42" s="10"/>
    </row>
    <row r="43" spans="1:15" ht="12.75">
      <c r="A43" s="16" t="s">
        <v>44</v>
      </c>
      <c r="B43" s="16">
        <f>B5+B7+B9+B10+B11+B12+B13+B14</f>
        <v>589</v>
      </c>
      <c r="C43" s="16">
        <f aca="true" t="shared" si="5" ref="C43:M43">C5+C7+C9+C10+C11+C12+C13+C14</f>
        <v>608</v>
      </c>
      <c r="D43" s="16">
        <f t="shared" si="5"/>
        <v>610</v>
      </c>
      <c r="E43" s="16">
        <f t="shared" si="5"/>
        <v>597</v>
      </c>
      <c r="F43" s="16">
        <f t="shared" si="5"/>
        <v>578</v>
      </c>
      <c r="G43" s="16">
        <f t="shared" si="5"/>
        <v>545</v>
      </c>
      <c r="H43" s="16">
        <f t="shared" si="5"/>
        <v>542</v>
      </c>
      <c r="I43" s="16">
        <f>I5+I7+I9+I10+I11+I12+I13+I14</f>
        <v>507</v>
      </c>
      <c r="J43" s="16">
        <f t="shared" si="5"/>
        <v>482</v>
      </c>
      <c r="K43" s="16">
        <f t="shared" si="5"/>
        <v>477</v>
      </c>
      <c r="L43" s="16">
        <f t="shared" si="5"/>
        <v>481</v>
      </c>
      <c r="M43" s="16">
        <f t="shared" si="5"/>
        <v>491</v>
      </c>
      <c r="N43" s="1">
        <f>ROUND(SUM(B43:M43)/12,0)</f>
        <v>542</v>
      </c>
      <c r="O43" s="1"/>
    </row>
    <row r="44" spans="1:15" ht="12.75">
      <c r="A44" s="16" t="s">
        <v>45</v>
      </c>
      <c r="B44" s="16">
        <f aca="true" t="shared" si="6" ref="B44:M44">B6+B15+B16+B17+B27+B8</f>
        <v>293</v>
      </c>
      <c r="C44" s="16">
        <f t="shared" si="6"/>
        <v>287</v>
      </c>
      <c r="D44" s="16">
        <f t="shared" si="6"/>
        <v>283</v>
      </c>
      <c r="E44" s="16">
        <f t="shared" si="6"/>
        <v>277</v>
      </c>
      <c r="F44" s="16">
        <f t="shared" si="6"/>
        <v>278</v>
      </c>
      <c r="G44" s="16">
        <f t="shared" si="6"/>
        <v>272</v>
      </c>
      <c r="H44" s="16">
        <f t="shared" si="6"/>
        <v>273</v>
      </c>
      <c r="I44" s="16">
        <f t="shared" si="6"/>
        <v>262</v>
      </c>
      <c r="J44" s="16">
        <f t="shared" si="6"/>
        <v>254</v>
      </c>
      <c r="K44" s="16">
        <f t="shared" si="6"/>
        <v>252</v>
      </c>
      <c r="L44" s="16">
        <f t="shared" si="6"/>
        <v>246</v>
      </c>
      <c r="M44" s="16">
        <f t="shared" si="6"/>
        <v>244</v>
      </c>
      <c r="N44" s="1">
        <f>ROUND(SUM(B44:M44)/12,0)</f>
        <v>268</v>
      </c>
      <c r="O44" s="1"/>
    </row>
    <row r="45" spans="1:15" ht="12.75">
      <c r="A45" s="16" t="s">
        <v>46</v>
      </c>
      <c r="B45" s="16">
        <f aca="true" t="shared" si="7" ref="B45:M45">B20+B21+B22+B23+B24</f>
        <v>53</v>
      </c>
      <c r="C45" s="16">
        <f t="shared" si="7"/>
        <v>52</v>
      </c>
      <c r="D45" s="16">
        <f t="shared" si="7"/>
        <v>50</v>
      </c>
      <c r="E45" s="16">
        <f t="shared" si="7"/>
        <v>45</v>
      </c>
      <c r="F45" s="16">
        <f t="shared" si="7"/>
        <v>41</v>
      </c>
      <c r="G45" s="16">
        <f t="shared" si="7"/>
        <v>39</v>
      </c>
      <c r="H45" s="16">
        <f t="shared" si="7"/>
        <v>40</v>
      </c>
      <c r="I45" s="16">
        <f t="shared" si="7"/>
        <v>40</v>
      </c>
      <c r="J45" s="16">
        <f t="shared" si="7"/>
        <v>40</v>
      </c>
      <c r="K45" s="16">
        <f t="shared" si="7"/>
        <v>39</v>
      </c>
      <c r="L45" s="16">
        <f t="shared" si="7"/>
        <v>42</v>
      </c>
      <c r="M45" s="16">
        <f t="shared" si="7"/>
        <v>40</v>
      </c>
      <c r="N45" s="1">
        <f>ROUND(SUM(B45:M45)/12,0)</f>
        <v>43</v>
      </c>
      <c r="O45" s="1"/>
    </row>
    <row r="46" spans="1:15" ht="12.75">
      <c r="A46" s="16" t="s">
        <v>48</v>
      </c>
      <c r="B46" s="16">
        <f aca="true" t="shared" si="8" ref="B46:M46">B18+B19+B25+B26</f>
        <v>48</v>
      </c>
      <c r="C46" s="16">
        <f t="shared" si="8"/>
        <v>49</v>
      </c>
      <c r="D46" s="16">
        <f t="shared" si="8"/>
        <v>50</v>
      </c>
      <c r="E46" s="16">
        <f t="shared" si="8"/>
        <v>49</v>
      </c>
      <c r="F46" s="16">
        <f t="shared" si="8"/>
        <v>48</v>
      </c>
      <c r="G46" s="16">
        <f t="shared" si="8"/>
        <v>48</v>
      </c>
      <c r="H46" s="16">
        <f t="shared" si="8"/>
        <v>50</v>
      </c>
      <c r="I46" s="16">
        <f t="shared" si="8"/>
        <v>51</v>
      </c>
      <c r="J46" s="16">
        <f t="shared" si="8"/>
        <v>52</v>
      </c>
      <c r="K46" s="16">
        <f t="shared" si="8"/>
        <v>54</v>
      </c>
      <c r="L46" s="16">
        <f t="shared" si="8"/>
        <v>55</v>
      </c>
      <c r="M46" s="16">
        <f t="shared" si="8"/>
        <v>54</v>
      </c>
      <c r="N46" s="1">
        <f>ROUND(SUM(B46:M46)/12,0)</f>
        <v>51</v>
      </c>
      <c r="O46" s="1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</row>
    <row r="48" spans="1:15" ht="12.75">
      <c r="A48" s="16" t="s">
        <v>47</v>
      </c>
      <c r="B48" s="16">
        <f aca="true" t="shared" si="9" ref="B48:M48">SUM(B43:B46)</f>
        <v>983</v>
      </c>
      <c r="C48" s="16">
        <f t="shared" si="9"/>
        <v>996</v>
      </c>
      <c r="D48" s="16">
        <f t="shared" si="9"/>
        <v>993</v>
      </c>
      <c r="E48" s="16">
        <f t="shared" si="9"/>
        <v>968</v>
      </c>
      <c r="F48" s="16">
        <f t="shared" si="9"/>
        <v>945</v>
      </c>
      <c r="G48" s="16">
        <f t="shared" si="9"/>
        <v>904</v>
      </c>
      <c r="H48" s="16">
        <f t="shared" si="9"/>
        <v>905</v>
      </c>
      <c r="I48" s="16">
        <f t="shared" si="9"/>
        <v>860</v>
      </c>
      <c r="J48" s="16">
        <f t="shared" si="9"/>
        <v>828</v>
      </c>
      <c r="K48" s="16">
        <f t="shared" si="9"/>
        <v>822</v>
      </c>
      <c r="L48" s="16">
        <f t="shared" si="9"/>
        <v>824</v>
      </c>
      <c r="M48" s="16">
        <f t="shared" si="9"/>
        <v>829</v>
      </c>
      <c r="N48" s="1"/>
      <c r="O48" s="1"/>
    </row>
  </sheetData>
  <sheetProtection/>
  <printOptions/>
  <pageMargins left="0.7874015748031497" right="0.7874015748031497" top="0.1968503937007874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53.8515625" style="0" bestFit="1" customWidth="1"/>
    <col min="2" max="2" width="12.7109375" style="0" bestFit="1" customWidth="1"/>
    <col min="3" max="13" width="12.7109375" style="0" customWidth="1"/>
    <col min="14" max="14" width="22.7109375" style="0" customWidth="1"/>
    <col min="15" max="15" width="21.28125" style="0" bestFit="1" customWidth="1"/>
    <col min="16" max="16" width="41.140625" style="0" bestFit="1" customWidth="1"/>
    <col min="17" max="17" width="6.4218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">
      <c r="A2" s="8" t="s">
        <v>6</v>
      </c>
      <c r="B2" s="8" t="s">
        <v>63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9"/>
    </row>
    <row r="4" spans="1:15" ht="15.75">
      <c r="A4" s="9" t="s">
        <v>5</v>
      </c>
      <c r="B4" s="10">
        <v>40544</v>
      </c>
      <c r="C4" s="10">
        <v>40575</v>
      </c>
      <c r="D4" s="10">
        <v>40603</v>
      </c>
      <c r="E4" s="10">
        <v>40634</v>
      </c>
      <c r="F4" s="10">
        <v>40664</v>
      </c>
      <c r="G4" s="10">
        <v>40695</v>
      </c>
      <c r="H4" s="10">
        <v>40725</v>
      </c>
      <c r="I4" s="10">
        <v>40756</v>
      </c>
      <c r="J4" s="10">
        <v>40787</v>
      </c>
      <c r="K4" s="10">
        <v>40817</v>
      </c>
      <c r="L4" s="10">
        <v>40848</v>
      </c>
      <c r="M4" s="10">
        <v>40878</v>
      </c>
      <c r="N4" s="22" t="s">
        <v>60</v>
      </c>
      <c r="O4" s="20"/>
    </row>
    <row r="5" spans="1:15" ht="12.75">
      <c r="A5" s="1" t="s">
        <v>13</v>
      </c>
      <c r="B5" s="1">
        <v>26</v>
      </c>
      <c r="C5" s="1">
        <v>27</v>
      </c>
      <c r="D5" s="1">
        <v>26</v>
      </c>
      <c r="E5" s="1">
        <v>29</v>
      </c>
      <c r="F5" s="1">
        <v>31</v>
      </c>
      <c r="G5" s="1">
        <v>33</v>
      </c>
      <c r="H5" s="1"/>
      <c r="I5" s="1"/>
      <c r="J5" s="1"/>
      <c r="K5" s="1"/>
      <c r="L5" s="1"/>
      <c r="M5" s="1"/>
      <c r="N5" s="1">
        <f aca="true" t="shared" si="0" ref="N5:N21">ROUND(SUM(B5:M5)/12,0)</f>
        <v>14</v>
      </c>
      <c r="O5" s="1"/>
    </row>
    <row r="6" spans="1:15" ht="12.75">
      <c r="A6" s="1" t="s">
        <v>14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/>
      <c r="I6" s="1"/>
      <c r="J6" s="1"/>
      <c r="K6" s="1"/>
      <c r="L6" s="1"/>
      <c r="M6" s="1"/>
      <c r="N6" s="1">
        <f t="shared" si="0"/>
        <v>0</v>
      </c>
      <c r="O6" s="1"/>
    </row>
    <row r="7" spans="1:15" ht="12.75">
      <c r="A7" s="1" t="s">
        <v>15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/>
      <c r="I7" s="1"/>
      <c r="J7" s="1"/>
      <c r="K7" s="1"/>
      <c r="L7" s="1"/>
      <c r="M7" s="1"/>
      <c r="N7" s="1">
        <f t="shared" si="0"/>
        <v>0</v>
      </c>
      <c r="O7" s="1"/>
    </row>
    <row r="8" spans="1:15" ht="12.75">
      <c r="A8" s="1" t="s">
        <v>16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/>
      <c r="I8" s="1"/>
      <c r="J8" s="1"/>
      <c r="K8" s="1"/>
      <c r="L8" s="1"/>
      <c r="M8" s="1"/>
      <c r="N8" s="1">
        <f t="shared" si="0"/>
        <v>0</v>
      </c>
      <c r="O8" s="1"/>
    </row>
    <row r="9" spans="1:15" ht="12.75">
      <c r="A9" s="1" t="s">
        <v>17</v>
      </c>
      <c r="B9" s="1">
        <v>42</v>
      </c>
      <c r="C9" s="1">
        <v>41</v>
      </c>
      <c r="D9" s="1">
        <v>40</v>
      </c>
      <c r="E9" s="1">
        <v>41</v>
      </c>
      <c r="F9" s="1">
        <v>41</v>
      </c>
      <c r="G9" s="1">
        <v>38</v>
      </c>
      <c r="H9" s="1"/>
      <c r="I9" s="1"/>
      <c r="J9" s="1"/>
      <c r="K9" s="1"/>
      <c r="L9" s="1"/>
      <c r="M9" s="1"/>
      <c r="N9" s="1">
        <f t="shared" si="0"/>
        <v>20</v>
      </c>
      <c r="O9" s="1"/>
    </row>
    <row r="10" spans="1:15" ht="12.75">
      <c r="A10" s="1" t="s">
        <v>18</v>
      </c>
      <c r="B10" s="1">
        <v>32</v>
      </c>
      <c r="C10" s="1">
        <v>28</v>
      </c>
      <c r="D10" s="1">
        <v>25</v>
      </c>
      <c r="E10" s="1">
        <v>22</v>
      </c>
      <c r="F10" s="1">
        <v>21</v>
      </c>
      <c r="G10" s="1">
        <v>20</v>
      </c>
      <c r="H10" s="1"/>
      <c r="I10" s="1"/>
      <c r="J10" s="1"/>
      <c r="K10" s="1"/>
      <c r="L10" s="1"/>
      <c r="M10" s="1"/>
      <c r="N10" s="1">
        <f t="shared" si="0"/>
        <v>12</v>
      </c>
      <c r="O10" s="1"/>
    </row>
    <row r="11" spans="1:15" ht="12.75">
      <c r="A11" s="1" t="s">
        <v>50</v>
      </c>
      <c r="B11" s="1">
        <v>6</v>
      </c>
      <c r="C11" s="1">
        <v>5</v>
      </c>
      <c r="D11" s="1">
        <v>3</v>
      </c>
      <c r="E11" s="1">
        <v>3</v>
      </c>
      <c r="F11" s="1">
        <v>2</v>
      </c>
      <c r="G11" s="1">
        <v>2</v>
      </c>
      <c r="H11" s="1"/>
      <c r="I11" s="1"/>
      <c r="J11" s="1"/>
      <c r="K11" s="1"/>
      <c r="L11" s="1"/>
      <c r="M11" s="1"/>
      <c r="N11" s="1">
        <f t="shared" si="0"/>
        <v>2</v>
      </c>
      <c r="O11" s="1"/>
    </row>
    <row r="12" spans="1:15" ht="12.75">
      <c r="A12" s="1" t="s">
        <v>19</v>
      </c>
      <c r="B12" s="1">
        <v>35</v>
      </c>
      <c r="C12" s="1">
        <v>37</v>
      </c>
      <c r="D12" s="1">
        <v>39</v>
      </c>
      <c r="E12" s="1">
        <v>43</v>
      </c>
      <c r="F12" s="1">
        <v>42</v>
      </c>
      <c r="G12" s="1">
        <v>53</v>
      </c>
      <c r="H12" s="1"/>
      <c r="I12" s="1"/>
      <c r="J12" s="1"/>
      <c r="K12" s="1"/>
      <c r="L12" s="1"/>
      <c r="M12" s="1"/>
      <c r="N12" s="1">
        <f t="shared" si="0"/>
        <v>21</v>
      </c>
      <c r="O12" s="1"/>
    </row>
    <row r="13" spans="1:15" ht="12.75">
      <c r="A13" s="1" t="s">
        <v>36</v>
      </c>
      <c r="B13" s="1">
        <v>325</v>
      </c>
      <c r="C13" s="1">
        <v>318</v>
      </c>
      <c r="D13" s="1">
        <v>289</v>
      </c>
      <c r="E13" s="1">
        <v>284</v>
      </c>
      <c r="F13" s="1">
        <v>275</v>
      </c>
      <c r="G13" s="1">
        <v>254</v>
      </c>
      <c r="H13" s="1"/>
      <c r="I13" s="1"/>
      <c r="J13" s="1"/>
      <c r="K13" s="1"/>
      <c r="L13" s="1"/>
      <c r="M13" s="1"/>
      <c r="N13" s="1">
        <f t="shared" si="0"/>
        <v>145</v>
      </c>
      <c r="O13" s="1"/>
    </row>
    <row r="14" spans="1:15" ht="12.75">
      <c r="A14" s="1" t="s">
        <v>21</v>
      </c>
      <c r="B14" s="1">
        <v>23</v>
      </c>
      <c r="C14" s="1">
        <v>23</v>
      </c>
      <c r="D14" s="1">
        <v>21</v>
      </c>
      <c r="E14" s="1">
        <v>20</v>
      </c>
      <c r="F14" s="1">
        <v>19</v>
      </c>
      <c r="G14" s="1">
        <v>18</v>
      </c>
      <c r="H14" s="1"/>
      <c r="I14" s="1"/>
      <c r="J14" s="1"/>
      <c r="K14" s="1"/>
      <c r="L14" s="1"/>
      <c r="M14" s="1"/>
      <c r="N14" s="1">
        <f t="shared" si="0"/>
        <v>10</v>
      </c>
      <c r="O14" s="1"/>
    </row>
    <row r="15" spans="1:15" ht="12.75">
      <c r="A15" s="1" t="s">
        <v>22</v>
      </c>
      <c r="B15" s="1">
        <v>152</v>
      </c>
      <c r="C15" s="1">
        <v>149</v>
      </c>
      <c r="D15" s="1">
        <v>147</v>
      </c>
      <c r="E15" s="1">
        <v>147</v>
      </c>
      <c r="F15" s="1">
        <v>149</v>
      </c>
      <c r="G15" s="1">
        <v>149</v>
      </c>
      <c r="H15" s="1"/>
      <c r="I15" s="1"/>
      <c r="J15" s="1"/>
      <c r="K15" s="1"/>
      <c r="L15" s="1"/>
      <c r="M15" s="1"/>
      <c r="N15" s="1">
        <f t="shared" si="0"/>
        <v>74</v>
      </c>
      <c r="O15" s="1"/>
    </row>
    <row r="16" spans="1:15" ht="12.75">
      <c r="A16" s="1" t="s">
        <v>23</v>
      </c>
      <c r="B16" s="1">
        <v>91</v>
      </c>
      <c r="C16" s="1">
        <v>90</v>
      </c>
      <c r="D16" s="1">
        <v>87</v>
      </c>
      <c r="E16" s="1">
        <v>85</v>
      </c>
      <c r="F16" s="1">
        <v>87</v>
      </c>
      <c r="G16" s="1">
        <v>84</v>
      </c>
      <c r="H16" s="1"/>
      <c r="I16" s="1"/>
      <c r="J16" s="1"/>
      <c r="K16" s="1"/>
      <c r="L16" s="1"/>
      <c r="M16" s="1"/>
      <c r="N16" s="1">
        <f t="shared" si="0"/>
        <v>44</v>
      </c>
      <c r="O16" s="1"/>
    </row>
    <row r="17" spans="1:15" ht="12.75">
      <c r="A17" s="1" t="s">
        <v>40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  <c r="J17" s="1"/>
      <c r="K17" s="1"/>
      <c r="L17" s="1"/>
      <c r="M17" s="1"/>
      <c r="N17" s="1">
        <f t="shared" si="0"/>
        <v>0</v>
      </c>
      <c r="O17" s="1"/>
    </row>
    <row r="18" spans="1:15" ht="12.75">
      <c r="A18" s="1" t="s">
        <v>26</v>
      </c>
      <c r="B18" s="1">
        <v>45</v>
      </c>
      <c r="C18" s="1">
        <v>46</v>
      </c>
      <c r="D18" s="1">
        <v>45</v>
      </c>
      <c r="E18" s="1">
        <v>44</v>
      </c>
      <c r="F18" s="1">
        <v>41</v>
      </c>
      <c r="G18" s="1">
        <v>42</v>
      </c>
      <c r="H18" s="1"/>
      <c r="I18" s="1"/>
      <c r="J18" s="1"/>
      <c r="K18" s="1"/>
      <c r="L18" s="1"/>
      <c r="M18" s="1"/>
      <c r="N18" s="1">
        <f t="shared" si="0"/>
        <v>22</v>
      </c>
      <c r="O18" s="1"/>
    </row>
    <row r="19" spans="1:15" ht="12.75">
      <c r="A19" s="1" t="s">
        <v>27</v>
      </c>
      <c r="B19" s="1">
        <v>5</v>
      </c>
      <c r="C19" s="1">
        <v>5</v>
      </c>
      <c r="D19" s="1">
        <v>4</v>
      </c>
      <c r="E19" s="1">
        <v>3</v>
      </c>
      <c r="F19" s="1">
        <v>3</v>
      </c>
      <c r="G19" s="1">
        <v>1</v>
      </c>
      <c r="H19" s="1"/>
      <c r="I19" s="1"/>
      <c r="J19" s="1"/>
      <c r="K19" s="1"/>
      <c r="L19" s="1"/>
      <c r="M19" s="1"/>
      <c r="N19" s="1">
        <f t="shared" si="0"/>
        <v>2</v>
      </c>
      <c r="O19" s="1"/>
    </row>
    <row r="20" spans="1:15" ht="12.75">
      <c r="A20" s="1" t="s">
        <v>28</v>
      </c>
      <c r="B20" s="1">
        <v>5</v>
      </c>
      <c r="C20" s="1">
        <v>5</v>
      </c>
      <c r="D20" s="1">
        <v>4</v>
      </c>
      <c r="E20" s="1">
        <v>7</v>
      </c>
      <c r="F20" s="1">
        <v>7</v>
      </c>
      <c r="G20" s="1">
        <v>6</v>
      </c>
      <c r="H20" s="1"/>
      <c r="I20" s="1"/>
      <c r="J20" s="1"/>
      <c r="K20" s="1"/>
      <c r="L20" s="1"/>
      <c r="M20" s="1"/>
      <c r="N20" s="1">
        <f t="shared" si="0"/>
        <v>3</v>
      </c>
      <c r="O20" s="1"/>
    </row>
    <row r="21" spans="1:15" ht="12.75">
      <c r="A21" s="1" t="s">
        <v>29</v>
      </c>
      <c r="B21" s="1">
        <v>17</v>
      </c>
      <c r="C21" s="1">
        <v>16</v>
      </c>
      <c r="D21" s="1">
        <v>16</v>
      </c>
      <c r="E21" s="1">
        <v>17</v>
      </c>
      <c r="F21" s="1">
        <v>16</v>
      </c>
      <c r="G21" s="1">
        <v>18</v>
      </c>
      <c r="H21" s="1"/>
      <c r="I21" s="1"/>
      <c r="J21" s="1"/>
      <c r="K21" s="1"/>
      <c r="L21" s="1"/>
      <c r="M21" s="1"/>
      <c r="N21" s="1">
        <f t="shared" si="0"/>
        <v>8</v>
      </c>
      <c r="O21" s="1"/>
    </row>
    <row r="22" spans="1:15" ht="12.75">
      <c r="A22" s="1" t="s">
        <v>30</v>
      </c>
      <c r="B22" s="1">
        <v>4</v>
      </c>
      <c r="C22" s="1">
        <v>5</v>
      </c>
      <c r="D22" s="1">
        <v>6</v>
      </c>
      <c r="E22" s="1">
        <v>6</v>
      </c>
      <c r="F22" s="1">
        <v>6</v>
      </c>
      <c r="G22" s="1">
        <v>6</v>
      </c>
      <c r="H22" s="1"/>
      <c r="I22" s="1"/>
      <c r="J22" s="1"/>
      <c r="K22" s="1"/>
      <c r="L22" s="1"/>
      <c r="M22" s="1"/>
      <c r="N22" s="1">
        <f aca="true" t="shared" si="1" ref="N22:N27">ROUND(SUM(B22:M22)/12,0)</f>
        <v>3</v>
      </c>
      <c r="O22" s="1"/>
    </row>
    <row r="23" spans="1:15" ht="12.75">
      <c r="A23" s="1" t="s">
        <v>31</v>
      </c>
      <c r="B23" s="1">
        <v>12</v>
      </c>
      <c r="C23" s="1">
        <v>11</v>
      </c>
      <c r="D23" s="1">
        <v>12</v>
      </c>
      <c r="E23" s="1">
        <v>10</v>
      </c>
      <c r="F23" s="1">
        <v>10</v>
      </c>
      <c r="G23" s="1">
        <v>9</v>
      </c>
      <c r="H23" s="1"/>
      <c r="I23" s="1"/>
      <c r="J23" s="1"/>
      <c r="K23" s="1"/>
      <c r="L23" s="1"/>
      <c r="M23" s="1"/>
      <c r="N23" s="1">
        <f t="shared" si="1"/>
        <v>5</v>
      </c>
      <c r="O23" s="1"/>
    </row>
    <row r="24" spans="1:15" ht="12.75">
      <c r="A24" s="1" t="s">
        <v>39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/>
      <c r="I24" s="1"/>
      <c r="J24" s="1"/>
      <c r="K24" s="1"/>
      <c r="L24" s="1"/>
      <c r="M24" s="1"/>
      <c r="N24" s="1">
        <f t="shared" si="1"/>
        <v>0</v>
      </c>
      <c r="O24" s="1"/>
    </row>
    <row r="25" spans="1:15" ht="12.75">
      <c r="A25" s="1" t="s">
        <v>34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/>
      <c r="I25" s="1"/>
      <c r="J25" s="1"/>
      <c r="K25" s="1"/>
      <c r="L25" s="1"/>
      <c r="M25" s="1"/>
      <c r="N25" s="1">
        <f t="shared" si="1"/>
        <v>1</v>
      </c>
      <c r="O25" s="1"/>
    </row>
    <row r="26" spans="1:15" ht="12.75">
      <c r="A26" s="11" t="s">
        <v>35</v>
      </c>
      <c r="B26" s="11">
        <v>2</v>
      </c>
      <c r="C26" s="11">
        <v>1</v>
      </c>
      <c r="D26" s="11">
        <v>1</v>
      </c>
      <c r="E26" s="11">
        <v>1</v>
      </c>
      <c r="F26" s="11">
        <v>1</v>
      </c>
      <c r="G26" s="11">
        <v>1</v>
      </c>
      <c r="H26" s="11"/>
      <c r="I26" s="1"/>
      <c r="J26" s="1"/>
      <c r="K26" s="1"/>
      <c r="L26" s="1"/>
      <c r="M26" s="1"/>
      <c r="N26" s="11">
        <f t="shared" si="1"/>
        <v>1</v>
      </c>
      <c r="O26" s="11"/>
    </row>
    <row r="27" spans="1:15" ht="12.75">
      <c r="A27" s="3" t="s">
        <v>37</v>
      </c>
      <c r="B27" s="3">
        <v>2</v>
      </c>
      <c r="C27" s="3">
        <v>1</v>
      </c>
      <c r="D27" s="3">
        <v>3</v>
      </c>
      <c r="E27" s="3">
        <v>4</v>
      </c>
      <c r="F27" s="3">
        <v>2</v>
      </c>
      <c r="G27" s="3"/>
      <c r="H27" s="3"/>
      <c r="I27" s="3"/>
      <c r="J27" s="3"/>
      <c r="K27" s="3"/>
      <c r="L27" s="3"/>
      <c r="M27" s="3"/>
      <c r="N27" s="3">
        <f t="shared" si="1"/>
        <v>1</v>
      </c>
      <c r="O27" s="3"/>
    </row>
    <row r="28" spans="1:15" ht="15.75">
      <c r="A28" s="4" t="s">
        <v>4</v>
      </c>
      <c r="B28" s="4">
        <f aca="true" t="shared" si="2" ref="B28:M28">SUM(B5:B27)</f>
        <v>825</v>
      </c>
      <c r="C28" s="4">
        <f>SUM(C5:C27)</f>
        <v>809</v>
      </c>
      <c r="D28" s="4">
        <f>SUM(D5:D27)</f>
        <v>769</v>
      </c>
      <c r="E28" s="4">
        <f>SUM(E5:E27)</f>
        <v>767</v>
      </c>
      <c r="F28" s="4">
        <f>SUM(F5:F27)</f>
        <v>754</v>
      </c>
      <c r="G28" s="4">
        <f>SUM(G5:G27)</f>
        <v>735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5"/>
      <c r="O28" s="5"/>
    </row>
    <row r="29" spans="1:15" ht="12.75">
      <c r="A29" s="6" t="s">
        <v>7</v>
      </c>
      <c r="B29" s="7">
        <v>1</v>
      </c>
      <c r="C29" s="7">
        <f>C28/B28</f>
        <v>0.9806060606060606</v>
      </c>
      <c r="D29" s="7">
        <f>D28/C28</f>
        <v>0.9505562422744128</v>
      </c>
      <c r="E29" s="7">
        <f>E28/D28</f>
        <v>0.9973992197659298</v>
      </c>
      <c r="F29" s="7">
        <f>F28/E28</f>
        <v>0.9830508474576272</v>
      </c>
      <c r="G29" s="7">
        <f>G28/F28</f>
        <v>0.9748010610079576</v>
      </c>
      <c r="H29" s="7">
        <f aca="true" t="shared" si="3" ref="H29:M29">H28/G28</f>
        <v>0</v>
      </c>
      <c r="I29" s="7" t="e">
        <f t="shared" si="3"/>
        <v>#DIV/0!</v>
      </c>
      <c r="J29" s="7" t="e">
        <f t="shared" si="3"/>
        <v>#DIV/0!</v>
      </c>
      <c r="K29" s="7" t="e">
        <f t="shared" si="3"/>
        <v>#DIV/0!</v>
      </c>
      <c r="L29" s="7" t="e">
        <f t="shared" si="3"/>
        <v>#DIV/0!</v>
      </c>
      <c r="M29" s="7" t="e">
        <f t="shared" si="3"/>
        <v>#DIV/0!</v>
      </c>
      <c r="N29" s="5"/>
      <c r="O29" s="5"/>
    </row>
    <row r="30" spans="1:15" ht="12.75">
      <c r="A30" s="12" t="s">
        <v>8</v>
      </c>
      <c r="B30" s="13">
        <v>1</v>
      </c>
      <c r="C30" s="13">
        <f>C28/$B$28</f>
        <v>0.9806060606060606</v>
      </c>
      <c r="D30" s="13">
        <f>D28/$B$28</f>
        <v>0.9321212121212121</v>
      </c>
      <c r="E30" s="13">
        <f>E28/$B$28</f>
        <v>0.9296969696969697</v>
      </c>
      <c r="F30" s="13">
        <f>F28/$B$28</f>
        <v>0.9139393939393939</v>
      </c>
      <c r="G30" s="13">
        <f aca="true" t="shared" si="4" ref="G30:M30">G28/$B$28</f>
        <v>0.8909090909090909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2"/>
      <c r="O30" s="12"/>
    </row>
    <row r="31" spans="1:15" ht="12.75">
      <c r="A31" s="11"/>
      <c r="B31" s="2"/>
      <c r="C31" s="2"/>
      <c r="D31" s="11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</row>
    <row r="32" spans="1:15" ht="12.75">
      <c r="A32" s="1" t="s">
        <v>0</v>
      </c>
      <c r="B32" s="1">
        <v>86</v>
      </c>
      <c r="C32" s="1">
        <v>85</v>
      </c>
      <c r="D32" s="1">
        <v>86</v>
      </c>
      <c r="E32" s="1">
        <v>85</v>
      </c>
      <c r="F32" s="1">
        <v>86</v>
      </c>
      <c r="G32" s="1">
        <v>87</v>
      </c>
      <c r="H32" s="1"/>
      <c r="I32" s="1"/>
      <c r="J32" s="1"/>
      <c r="K32" s="1"/>
      <c r="L32" s="1"/>
      <c r="M32" s="1"/>
      <c r="N32" s="1">
        <f>ROUND(SUM(B32:M32)/12,0)</f>
        <v>43</v>
      </c>
      <c r="O32" s="1"/>
    </row>
    <row r="33" spans="1:15" ht="12.75">
      <c r="A33" s="1" t="s">
        <v>1</v>
      </c>
      <c r="B33" s="1">
        <v>21</v>
      </c>
      <c r="C33" s="1">
        <v>21</v>
      </c>
      <c r="D33" s="1">
        <v>21</v>
      </c>
      <c r="E33" s="1">
        <v>20</v>
      </c>
      <c r="F33" s="1">
        <v>20</v>
      </c>
      <c r="G33" s="1">
        <v>20</v>
      </c>
      <c r="H33" s="1"/>
      <c r="I33" s="1"/>
      <c r="J33" s="1"/>
      <c r="K33" s="1"/>
      <c r="L33" s="1"/>
      <c r="M33" s="1"/>
      <c r="N33" s="1">
        <f>ROUND(SUM(B33:M33)/12,0)</f>
        <v>10</v>
      </c>
      <c r="O33" s="1"/>
    </row>
    <row r="34" spans="1:15" ht="12.75">
      <c r="A34" s="1" t="s">
        <v>2</v>
      </c>
      <c r="B34" s="1">
        <v>3</v>
      </c>
      <c r="C34" s="1">
        <v>3</v>
      </c>
      <c r="D34" s="1">
        <v>3</v>
      </c>
      <c r="E34" s="1">
        <v>3</v>
      </c>
      <c r="F34" s="1">
        <v>3</v>
      </c>
      <c r="G34" s="1">
        <v>3</v>
      </c>
      <c r="H34" s="1"/>
      <c r="I34" s="1"/>
      <c r="J34" s="1"/>
      <c r="K34" s="1"/>
      <c r="L34" s="1"/>
      <c r="M34" s="1"/>
      <c r="N34" s="1">
        <f>ROUND(SUM(B34:M34)/12,0)</f>
        <v>2</v>
      </c>
      <c r="O34" s="1"/>
    </row>
    <row r="35" spans="1:15" ht="12.75">
      <c r="A35" s="1" t="s">
        <v>3</v>
      </c>
      <c r="B35" s="1">
        <v>3</v>
      </c>
      <c r="C35" s="11">
        <v>3</v>
      </c>
      <c r="D35" s="1">
        <v>3</v>
      </c>
      <c r="E35" s="1">
        <v>3</v>
      </c>
      <c r="F35" s="1">
        <v>3</v>
      </c>
      <c r="G35" s="1">
        <v>3</v>
      </c>
      <c r="H35" s="1"/>
      <c r="I35" s="1"/>
      <c r="J35" s="1"/>
      <c r="K35" s="1"/>
      <c r="L35" s="1"/>
      <c r="M35" s="1"/>
      <c r="N35" s="1">
        <f>ROUND(SUM(B35:M35)/12,0)</f>
        <v>2</v>
      </c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 t="s">
        <v>4</v>
      </c>
      <c r="B37" s="1">
        <f aca="true" t="shared" si="5" ref="B37:M37">SUM(B28+SUM(B32:B35))</f>
        <v>938</v>
      </c>
      <c r="C37" s="1">
        <f>SUM(C28+SUM(C32:C35))</f>
        <v>921</v>
      </c>
      <c r="D37" s="1">
        <f>SUM(D28+SUM(D32:D35))</f>
        <v>882</v>
      </c>
      <c r="E37" s="1">
        <f>SUM(E28+SUM(E32:E35))</f>
        <v>878</v>
      </c>
      <c r="F37" s="1">
        <f>SUM(F28+SUM(F32:F35))</f>
        <v>866</v>
      </c>
      <c r="G37" s="1">
        <f t="shared" si="5"/>
        <v>848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/>
      <c r="O37" s="1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8">
      <c r="A40" s="8" t="s">
        <v>41</v>
      </c>
      <c r="B40" s="15"/>
      <c r="C40" s="15"/>
      <c r="D40" s="1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4.25">
      <c r="A41" s="5"/>
      <c r="B41" s="15"/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.75">
      <c r="A42" s="9" t="s">
        <v>42</v>
      </c>
      <c r="B42" s="10">
        <v>40544</v>
      </c>
      <c r="C42" s="10">
        <v>40575</v>
      </c>
      <c r="D42" s="10">
        <v>40603</v>
      </c>
      <c r="E42" s="10">
        <v>40634</v>
      </c>
      <c r="F42" s="10">
        <v>40664</v>
      </c>
      <c r="G42" s="10">
        <v>40695</v>
      </c>
      <c r="H42" s="10">
        <v>40725</v>
      </c>
      <c r="I42" s="10">
        <v>40756</v>
      </c>
      <c r="J42" s="10">
        <v>40787</v>
      </c>
      <c r="K42" s="10">
        <v>40817</v>
      </c>
      <c r="L42" s="10">
        <v>40848</v>
      </c>
      <c r="M42" s="10">
        <v>40878</v>
      </c>
      <c r="N42" s="10" t="s">
        <v>60</v>
      </c>
      <c r="O42" s="10"/>
    </row>
    <row r="43" spans="1:15" ht="12.75">
      <c r="A43" s="16" t="s">
        <v>44</v>
      </c>
      <c r="B43" s="16">
        <f aca="true" t="shared" si="6" ref="B43:G43">B5+B7+B9+B10+B11+B12+B13+B14</f>
        <v>489</v>
      </c>
      <c r="C43" s="16">
        <f t="shared" si="6"/>
        <v>479</v>
      </c>
      <c r="D43" s="16">
        <f t="shared" si="6"/>
        <v>443</v>
      </c>
      <c r="E43" s="16">
        <f t="shared" si="6"/>
        <v>442</v>
      </c>
      <c r="F43" s="16">
        <f t="shared" si="6"/>
        <v>431</v>
      </c>
      <c r="G43" s="16">
        <f t="shared" si="6"/>
        <v>418</v>
      </c>
      <c r="H43" s="16">
        <f aca="true" t="shared" si="7" ref="H43:M43">H5+H7+H9+H10+H11+H12+H13+H14</f>
        <v>0</v>
      </c>
      <c r="I43" s="16">
        <f t="shared" si="7"/>
        <v>0</v>
      </c>
      <c r="J43" s="16">
        <f t="shared" si="7"/>
        <v>0</v>
      </c>
      <c r="K43" s="16">
        <f t="shared" si="7"/>
        <v>0</v>
      </c>
      <c r="L43" s="16">
        <f t="shared" si="7"/>
        <v>0</v>
      </c>
      <c r="M43" s="16">
        <f t="shared" si="7"/>
        <v>0</v>
      </c>
      <c r="N43" s="1">
        <f>ROUND(SUM(B43:M43)/12,0)</f>
        <v>225</v>
      </c>
      <c r="O43" s="1"/>
    </row>
    <row r="44" spans="1:15" ht="12.75">
      <c r="A44" s="16" t="s">
        <v>45</v>
      </c>
      <c r="B44" s="16">
        <f aca="true" t="shared" si="8" ref="B44:G44">B6+B15+B16+B17+B27+B8</f>
        <v>245</v>
      </c>
      <c r="C44" s="16">
        <f t="shared" si="8"/>
        <v>240</v>
      </c>
      <c r="D44" s="16">
        <f t="shared" si="8"/>
        <v>237</v>
      </c>
      <c r="E44" s="16">
        <f t="shared" si="8"/>
        <v>236</v>
      </c>
      <c r="F44" s="16">
        <f t="shared" si="8"/>
        <v>238</v>
      </c>
      <c r="G44" s="16">
        <f t="shared" si="8"/>
        <v>233</v>
      </c>
      <c r="H44" s="16">
        <f aca="true" t="shared" si="9" ref="H44:M44">H6+H15+H16+H17+H27+H8</f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">
        <f>ROUND(SUM(B44:M44)/12,0)</f>
        <v>119</v>
      </c>
      <c r="O44" s="1"/>
    </row>
    <row r="45" spans="1:15" ht="12.75">
      <c r="A45" s="16" t="s">
        <v>46</v>
      </c>
      <c r="B45" s="16">
        <f aca="true" t="shared" si="10" ref="B45:G45">B20+B21+B22+B23+B24</f>
        <v>38</v>
      </c>
      <c r="C45" s="16">
        <f t="shared" si="10"/>
        <v>37</v>
      </c>
      <c r="D45" s="16">
        <f t="shared" si="10"/>
        <v>38</v>
      </c>
      <c r="E45" s="16">
        <f t="shared" si="10"/>
        <v>40</v>
      </c>
      <c r="F45" s="16">
        <f t="shared" si="10"/>
        <v>39</v>
      </c>
      <c r="G45" s="16">
        <f t="shared" si="10"/>
        <v>39</v>
      </c>
      <c r="H45" s="16">
        <f aca="true" t="shared" si="11" ref="H45:M45">H20+H21+H22+H23+H24</f>
        <v>0</v>
      </c>
      <c r="I45" s="16">
        <f t="shared" si="11"/>
        <v>0</v>
      </c>
      <c r="J45" s="16">
        <f t="shared" si="11"/>
        <v>0</v>
      </c>
      <c r="K45" s="16">
        <f t="shared" si="11"/>
        <v>0</v>
      </c>
      <c r="L45" s="16">
        <f t="shared" si="11"/>
        <v>0</v>
      </c>
      <c r="M45" s="16">
        <f t="shared" si="11"/>
        <v>0</v>
      </c>
      <c r="N45" s="1">
        <f>ROUND(SUM(B45:M45)/12,0)</f>
        <v>19</v>
      </c>
      <c r="O45" s="1"/>
    </row>
    <row r="46" spans="1:15" ht="12.75">
      <c r="A46" s="16" t="s">
        <v>48</v>
      </c>
      <c r="B46" s="16">
        <f aca="true" t="shared" si="12" ref="B46:G46">B18+B19+B25+B26</f>
        <v>53</v>
      </c>
      <c r="C46" s="16">
        <f t="shared" si="12"/>
        <v>53</v>
      </c>
      <c r="D46" s="16">
        <f t="shared" si="12"/>
        <v>51</v>
      </c>
      <c r="E46" s="16">
        <f t="shared" si="12"/>
        <v>49</v>
      </c>
      <c r="F46" s="16">
        <f t="shared" si="12"/>
        <v>46</v>
      </c>
      <c r="G46" s="16">
        <f t="shared" si="12"/>
        <v>45</v>
      </c>
      <c r="H46" s="16">
        <f aca="true" t="shared" si="13" ref="H46:M46">H18+H19+H25+H26</f>
        <v>0</v>
      </c>
      <c r="I46" s="16">
        <f t="shared" si="13"/>
        <v>0</v>
      </c>
      <c r="J46" s="16">
        <f t="shared" si="13"/>
        <v>0</v>
      </c>
      <c r="K46" s="16">
        <f t="shared" si="13"/>
        <v>0</v>
      </c>
      <c r="L46" s="16">
        <f t="shared" si="13"/>
        <v>0</v>
      </c>
      <c r="M46" s="16">
        <f t="shared" si="13"/>
        <v>0</v>
      </c>
      <c r="N46" s="1">
        <f>ROUND(SUM(B46:M46)/12,0)</f>
        <v>25</v>
      </c>
      <c r="O46" s="1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</row>
    <row r="48" spans="1:15" ht="12.75">
      <c r="A48" s="16" t="s">
        <v>47</v>
      </c>
      <c r="B48" s="16">
        <f aca="true" t="shared" si="14" ref="B48:M48">SUM(B43:B46)</f>
        <v>825</v>
      </c>
      <c r="C48" s="16">
        <f t="shared" si="14"/>
        <v>809</v>
      </c>
      <c r="D48" s="16">
        <f t="shared" si="14"/>
        <v>769</v>
      </c>
      <c r="E48" s="16">
        <f t="shared" si="14"/>
        <v>767</v>
      </c>
      <c r="F48" s="16">
        <f>SUM(F43:F46)</f>
        <v>754</v>
      </c>
      <c r="G48" s="16">
        <f t="shared" si="14"/>
        <v>735</v>
      </c>
      <c r="H48" s="16">
        <f t="shared" si="14"/>
        <v>0</v>
      </c>
      <c r="I48" s="16">
        <f t="shared" si="14"/>
        <v>0</v>
      </c>
      <c r="J48" s="16">
        <f t="shared" si="14"/>
        <v>0</v>
      </c>
      <c r="K48" s="16">
        <f t="shared" si="14"/>
        <v>0</v>
      </c>
      <c r="L48" s="16">
        <f t="shared" si="14"/>
        <v>0</v>
      </c>
      <c r="M48" s="16">
        <f t="shared" si="14"/>
        <v>0</v>
      </c>
      <c r="N48" s="1"/>
      <c r="O48" s="1"/>
    </row>
  </sheetData>
  <sheetProtection/>
  <printOptions/>
  <pageMargins left="0.7874015748031497" right="0.7874015748031497" top="0.1968503937007874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2011-06-07T11:51:11Z</cp:lastPrinted>
  <dcterms:created xsi:type="dcterms:W3CDTF">2007-08-23T12:09:13Z</dcterms:created>
  <dcterms:modified xsi:type="dcterms:W3CDTF">2011-06-07T11:53:46Z</dcterms:modified>
  <cp:category/>
  <cp:version/>
  <cp:contentType/>
  <cp:contentStatus/>
</cp:coreProperties>
</file>