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<sst xmlns="http://schemas.openxmlformats.org/spreadsheetml/2006/main" count="201" uniqueCount="137">
  <si>
    <t>Sanierungsmaßnahme</t>
  </si>
  <si>
    <t>Arbeiten</t>
  </si>
  <si>
    <t>Einheitspreis</t>
  </si>
  <si>
    <t>Fenstererneuerung (teilweise)</t>
  </si>
  <si>
    <t>[€/m²]</t>
  </si>
  <si>
    <t>m²</t>
  </si>
  <si>
    <t>[€]</t>
  </si>
  <si>
    <t>Herstellung und Einbau der neuen Fenster</t>
  </si>
  <si>
    <t>Glasfläche am Eingangsbereich</t>
  </si>
  <si>
    <t>Ausbau und Entsorgung der alten Pfosten- Riegel-Konstruktion</t>
  </si>
  <si>
    <t>Herstellung und Einbau der neuen Pfosten- Riegel- Konstruktion</t>
  </si>
  <si>
    <t>Lichtkuppeln</t>
  </si>
  <si>
    <t>Ausbau und Entsorgung der alten Lichtkuppeln</t>
  </si>
  <si>
    <t>Hauptgebäude</t>
  </si>
  <si>
    <t>Turnhalle</t>
  </si>
  <si>
    <t>Werkstatt</t>
  </si>
  <si>
    <t>Sockelsanierung</t>
  </si>
  <si>
    <t xml:space="preserve">Sanierung der Sockel </t>
  </si>
  <si>
    <t>Einbau der Dämmung</t>
  </si>
  <si>
    <t>Verfüllen der Baugrube</t>
  </si>
  <si>
    <t>Aufgraben der Sockelbereiche mit Absperrungen…</t>
  </si>
  <si>
    <t>Werkhalle</t>
  </si>
  <si>
    <t>Dachsanierung</t>
  </si>
  <si>
    <t>Prüfung der Verankerung aller umlaufenden Attikaplatten</t>
  </si>
  <si>
    <t>Sanierung aller gelösten Attikaplatten (ca. 20%)</t>
  </si>
  <si>
    <t>Heizkörpernischen Sekretariat</t>
  </si>
  <si>
    <t>Betonsanierung</t>
  </si>
  <si>
    <t>Fugensanierung</t>
  </si>
  <si>
    <t>Einbau der neuen, dauerelastischen Verfugung</t>
  </si>
  <si>
    <t>[€/m]</t>
  </si>
  <si>
    <t>m</t>
  </si>
  <si>
    <t>Summe</t>
  </si>
  <si>
    <t>Hausmeisterwohnung</t>
  </si>
  <si>
    <t>Bauteil</t>
  </si>
  <si>
    <t>Wiederherstellung der Oberflächen</t>
  </si>
  <si>
    <t>Pos 1</t>
  </si>
  <si>
    <t>Pos 2</t>
  </si>
  <si>
    <t>Menge</t>
  </si>
  <si>
    <t>Zwischensumme</t>
  </si>
  <si>
    <t>Pos 1.1</t>
  </si>
  <si>
    <t>Pos 1.2</t>
  </si>
  <si>
    <t>Pos 1.3</t>
  </si>
  <si>
    <t>Pos 1 Gesamtsumme</t>
  </si>
  <si>
    <t>Fenster-Glasflächen-Lichtkuppeln</t>
  </si>
  <si>
    <t>Gesamtsumme</t>
  </si>
  <si>
    <t>Pos 2.1</t>
  </si>
  <si>
    <t>Pos 2 Gesamtsumme</t>
  </si>
  <si>
    <t>Pos 3</t>
  </si>
  <si>
    <t>Pos 3.1</t>
  </si>
  <si>
    <t>Dachdämmung</t>
  </si>
  <si>
    <t>Pos 3.2</t>
  </si>
  <si>
    <t>Verankerung Attikaplatten</t>
  </si>
  <si>
    <t>Pos 3 Gesamtsumme</t>
  </si>
  <si>
    <t>Pos 4</t>
  </si>
  <si>
    <t>Pos 4.1</t>
  </si>
  <si>
    <t>Pos 4 Gesamtsumme</t>
  </si>
  <si>
    <t>Pos 5</t>
  </si>
  <si>
    <t>Bauwerkssanierung</t>
  </si>
  <si>
    <t>Pos 5.1</t>
  </si>
  <si>
    <t>Pos 5.2</t>
  </si>
  <si>
    <t>Pos 5 Gesamtsumme</t>
  </si>
  <si>
    <t>Pos 6</t>
  </si>
  <si>
    <t>Anlagentechnik</t>
  </si>
  <si>
    <t>Toilettenanlage</t>
  </si>
  <si>
    <t>Pos 8</t>
  </si>
  <si>
    <t>Planungsleistungen</t>
  </si>
  <si>
    <t>Pos 8.1</t>
  </si>
  <si>
    <t>Begleitung der Ausführung</t>
  </si>
  <si>
    <t>Pos 8 Gesamtsumme</t>
  </si>
  <si>
    <t>Treppenanlage</t>
  </si>
  <si>
    <t>incl. Gerüststellung</t>
  </si>
  <si>
    <t>Herstellung und Einbau der neuen Lichtkuppeln</t>
  </si>
  <si>
    <t>Herstellung einer neuen Dachhaut mit Dämmung i. M. 20 cm</t>
  </si>
  <si>
    <t>Vorwandschale als Trockenbaukonstruktion incl. Dämmung</t>
  </si>
  <si>
    <t>Malerarbeiten</t>
  </si>
  <si>
    <t>Heizkörper demontieren / nach Trockenbauarbeiten montieren</t>
  </si>
  <si>
    <t>im Stundenlohn</t>
  </si>
  <si>
    <t>Anlagentechnik (Stand 16.05.2013)</t>
  </si>
  <si>
    <t>und allen anderen Gewerken zur Verfügung gestellt</t>
  </si>
  <si>
    <t xml:space="preserve">Stück </t>
  </si>
  <si>
    <t>Ausbau und Entsorgung der alten Fenster /Glasbausteine</t>
  </si>
  <si>
    <t>incl. erforderlicher Trockenbau / Malerarbeiten (3.500,- €/Stck)</t>
  </si>
  <si>
    <t>Kostenschätzung Kreis Coesfeld</t>
  </si>
  <si>
    <t>Kostenschätzung Büro Seeger</t>
  </si>
  <si>
    <t>Gerüstbauarbeiten für alle Gewerke</t>
  </si>
  <si>
    <t>Sanierung schadhafter Stellen der Betonfassade</t>
  </si>
  <si>
    <t xml:space="preserve">Entfernen der alten Verfugung </t>
  </si>
  <si>
    <t>GERÜST wird durch Dachdecker geliefert</t>
  </si>
  <si>
    <t>Demontage und Entsorgung der alten Dachhaut incl. Erneuerung aller Anschlüsse</t>
  </si>
  <si>
    <t xml:space="preserve">Ausbau und neuer Einbau der vorh. Kuppeln </t>
  </si>
  <si>
    <t>incl. erforderlicher Trockenbau / Malerarbeiten ( 500,- €/Stck)</t>
  </si>
  <si>
    <t>Renovierung WC außen / innen im Erdgeschoß</t>
  </si>
  <si>
    <t>Planungsleistungen/Begleitung der Ausführung/Unvorhergesehenes</t>
  </si>
  <si>
    <t>Unvorhergesehenes</t>
  </si>
  <si>
    <t>Kranarbeiten</t>
  </si>
  <si>
    <t>Pos 9 Gesamtsumme</t>
  </si>
  <si>
    <t>€</t>
  </si>
  <si>
    <t>Lüftungsanlagen</t>
  </si>
  <si>
    <t>Pos.6  Gesamtsumme</t>
  </si>
  <si>
    <t>Stillegung Lüftungsanlagen</t>
  </si>
  <si>
    <t>Stillegung der alten Lüftungsanlagen/Einbau neuer Anlagen</t>
  </si>
  <si>
    <t>Pos. 7</t>
  </si>
  <si>
    <t>Steigleitungen</t>
  </si>
  <si>
    <t>Dämmung Steigleitungen</t>
  </si>
  <si>
    <t>Dämmung der Steigestränge/Leitungsschächte</t>
  </si>
  <si>
    <t>Pos. 7 Gesamtsumme</t>
  </si>
  <si>
    <t>in den innenliegenden Räumen, einschl. Nebenarbeiten</t>
  </si>
  <si>
    <t>Pos 9</t>
  </si>
  <si>
    <t>Pos 9.1</t>
  </si>
  <si>
    <t>Pos 10</t>
  </si>
  <si>
    <t>Pos 10.1</t>
  </si>
  <si>
    <t>Pos 10.2</t>
  </si>
  <si>
    <t>Pos 10 Gesamtsumme</t>
  </si>
  <si>
    <t>Angaben durch Ingenieurbüro Seeger</t>
  </si>
  <si>
    <t>gesamt</t>
  </si>
  <si>
    <t>Haustür</t>
  </si>
  <si>
    <t xml:space="preserve">Energetische Sanierung Pictorius Berufskolleg, Kostenschätzung </t>
  </si>
  <si>
    <t xml:space="preserve"> </t>
  </si>
  <si>
    <t>Pos. 0</t>
  </si>
  <si>
    <t>Bauvorbereitende Maßnahmen</t>
  </si>
  <si>
    <t>Behinderten WC / Umbau Erdgeschoß</t>
  </si>
  <si>
    <t>und zur Rundung</t>
  </si>
  <si>
    <t>Pos. 0  Gesamtsumme</t>
  </si>
  <si>
    <t>Bemerkung</t>
  </si>
  <si>
    <t>Stand 19.08.2013</t>
  </si>
  <si>
    <t>Ausweiche, Lagerkosten, Umzüge, Reinigung</t>
  </si>
  <si>
    <t>Ausführung mit Kunststofffenstern gemäß EnEV 2009, sonst wie im Bestand. Preisgrundlage nach vorliegenden Wettbewerbspreisen.</t>
  </si>
  <si>
    <t>Ausführung mit Aluminiumfenstern (Pfosten-Riegelkonstruktion) gemäß EnEV 2009, sonst wie im Bestand. Preisgrundlage nach vorliegenden Wettbewerbspreisen.</t>
  </si>
  <si>
    <t xml:space="preserve"> Preisgrundlage nach vorliegenden Wettbewerbspreisen.</t>
  </si>
  <si>
    <t>Dachflächensanierung nach den technischen Regeln für Bitumenabdichtungen. Preisgrundlage nach vorliegenden Wettbewerbspreisen.</t>
  </si>
  <si>
    <t>Preisgrundlage nach vorliegenden Wettbewerbspreisen.</t>
  </si>
  <si>
    <t>KGr. nach DIN 276</t>
  </si>
  <si>
    <t>Summe KGr. nach DIN 276</t>
  </si>
  <si>
    <t>200 - vorbereitende Maßnahmen</t>
  </si>
  <si>
    <t>300 - Baukonstruktion</t>
  </si>
  <si>
    <t>400 - technische Anlagen</t>
  </si>
  <si>
    <t>700 - Baunebenkosten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</si>
</sst>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4" xfId="0" applyFont="1" applyBorder="1" applyAlignment="1">
      <alignment horizontal="left"/>
    </xf>
    <xf numFmtId="0" fontId="38" fillId="0" borderId="21" xfId="0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20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9" fillId="0" borderId="16" xfId="0" applyFont="1" applyBorder="1" applyAlignment="1">
      <alignment/>
    </xf>
    <xf numFmtId="0" fontId="39" fillId="0" borderId="22" xfId="0" applyFont="1" applyBorder="1" applyAlignment="1">
      <alignment/>
    </xf>
    <xf numFmtId="4" fontId="38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8" fillId="0" borderId="14" xfId="0" applyNumberFormat="1" applyFont="1" applyBorder="1" applyAlignment="1">
      <alignment horizontal="right"/>
    </xf>
    <xf numFmtId="4" fontId="38" fillId="0" borderId="19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38" fillId="0" borderId="20" xfId="0" applyNumberFormat="1" applyFont="1" applyBorder="1" applyAlignment="1">
      <alignment horizontal="right"/>
    </xf>
    <xf numFmtId="4" fontId="38" fillId="0" borderId="23" xfId="0" applyNumberFormat="1" applyFont="1" applyBorder="1" applyAlignment="1">
      <alignment horizontal="right"/>
    </xf>
    <xf numFmtId="4" fontId="38" fillId="0" borderId="16" xfId="0" applyNumberFormat="1" applyFont="1" applyBorder="1" applyAlignment="1">
      <alignment horizontal="right"/>
    </xf>
    <xf numFmtId="4" fontId="39" fillId="0" borderId="22" xfId="0" applyNumberFormat="1" applyFont="1" applyBorder="1" applyAlignment="1">
      <alignment horizontal="right"/>
    </xf>
    <xf numFmtId="4" fontId="38" fillId="0" borderId="24" xfId="0" applyNumberFormat="1" applyFont="1" applyBorder="1" applyAlignment="1">
      <alignment horizontal="right"/>
    </xf>
    <xf numFmtId="4" fontId="38" fillId="0" borderId="18" xfId="0" applyNumberFormat="1" applyFont="1" applyBorder="1" applyAlignment="1">
      <alignment horizontal="right"/>
    </xf>
    <xf numFmtId="4" fontId="38" fillId="0" borderId="12" xfId="0" applyNumberFormat="1" applyFont="1" applyBorder="1" applyAlignment="1">
      <alignment horizontal="right"/>
    </xf>
    <xf numFmtId="4" fontId="38" fillId="0" borderId="25" xfId="0" applyNumberFormat="1" applyFont="1" applyBorder="1" applyAlignment="1">
      <alignment horizontal="right"/>
    </xf>
    <xf numFmtId="4" fontId="38" fillId="0" borderId="0" xfId="0" applyNumberFormat="1" applyFont="1" applyBorder="1" applyAlignment="1">
      <alignment horizontal="right"/>
    </xf>
    <xf numFmtId="4" fontId="38" fillId="0" borderId="11" xfId="0" applyNumberFormat="1" applyFont="1" applyBorder="1" applyAlignment="1">
      <alignment horizontal="right"/>
    </xf>
    <xf numFmtId="4" fontId="38" fillId="0" borderId="26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4" fontId="38" fillId="0" borderId="27" xfId="0" applyNumberFormat="1" applyFont="1" applyBorder="1" applyAlignment="1">
      <alignment horizontal="right"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4" fontId="38" fillId="0" borderId="29" xfId="0" applyNumberFormat="1" applyFont="1" applyBorder="1" applyAlignment="1">
      <alignment horizontal="right"/>
    </xf>
    <xf numFmtId="0" fontId="39" fillId="0" borderId="30" xfId="0" applyFont="1" applyBorder="1" applyAlignment="1">
      <alignment/>
    </xf>
    <xf numFmtId="4" fontId="38" fillId="0" borderId="28" xfId="0" applyNumberFormat="1" applyFont="1" applyBorder="1" applyAlignment="1">
      <alignment horizontal="right"/>
    </xf>
    <xf numFmtId="0" fontId="39" fillId="33" borderId="25" xfId="0" applyFont="1" applyFill="1" applyBorder="1" applyAlignment="1">
      <alignment/>
    </xf>
    <xf numFmtId="4" fontId="39" fillId="33" borderId="25" xfId="0" applyNumberFormat="1" applyFont="1" applyFill="1" applyBorder="1" applyAlignment="1">
      <alignment horizontal="right"/>
    </xf>
    <xf numFmtId="4" fontId="26" fillId="33" borderId="25" xfId="0" applyNumberFormat="1" applyFont="1" applyFill="1" applyBorder="1" applyAlignment="1">
      <alignment horizontal="right"/>
    </xf>
    <xf numFmtId="0" fontId="39" fillId="33" borderId="11" xfId="0" applyFont="1" applyFill="1" applyBorder="1" applyAlignment="1">
      <alignment/>
    </xf>
    <xf numFmtId="4" fontId="39" fillId="33" borderId="11" xfId="0" applyNumberFormat="1" applyFont="1" applyFill="1" applyBorder="1" applyAlignment="1">
      <alignment horizontal="right"/>
    </xf>
    <xf numFmtId="4" fontId="26" fillId="33" borderId="11" xfId="0" applyNumberFormat="1" applyFont="1" applyFill="1" applyBorder="1" applyAlignment="1">
      <alignment horizontal="right"/>
    </xf>
    <xf numFmtId="0" fontId="38" fillId="33" borderId="10" xfId="0" applyFont="1" applyFill="1" applyBorder="1" applyAlignment="1">
      <alignment/>
    </xf>
    <xf numFmtId="0" fontId="38" fillId="33" borderId="25" xfId="0" applyFont="1" applyFill="1" applyBorder="1" applyAlignment="1">
      <alignment/>
    </xf>
    <xf numFmtId="4" fontId="38" fillId="33" borderId="25" xfId="0" applyNumberFormat="1" applyFont="1" applyFill="1" applyBorder="1" applyAlignment="1">
      <alignment horizontal="right"/>
    </xf>
    <xf numFmtId="0" fontId="38" fillId="33" borderId="14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4" fontId="38" fillId="33" borderId="0" xfId="0" applyNumberFormat="1" applyFont="1" applyFill="1" applyBorder="1" applyAlignment="1">
      <alignment horizontal="right"/>
    </xf>
    <xf numFmtId="0" fontId="38" fillId="33" borderId="31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4" fontId="38" fillId="33" borderId="11" xfId="0" applyNumberFormat="1" applyFont="1" applyFill="1" applyBorder="1" applyAlignment="1">
      <alignment horizontal="right"/>
    </xf>
    <xf numFmtId="0" fontId="38" fillId="33" borderId="12" xfId="0" applyFont="1" applyFill="1" applyBorder="1" applyAlignment="1">
      <alignment/>
    </xf>
    <xf numFmtId="0" fontId="38" fillId="33" borderId="28" xfId="0" applyFont="1" applyFill="1" applyBorder="1" applyAlignment="1">
      <alignment/>
    </xf>
    <xf numFmtId="0" fontId="38" fillId="33" borderId="0" xfId="0" applyFont="1" applyFill="1" applyAlignment="1">
      <alignment/>
    </xf>
    <xf numFmtId="0" fontId="38" fillId="0" borderId="32" xfId="0" applyFont="1" applyBorder="1" applyAlignment="1">
      <alignment/>
    </xf>
    <xf numFmtId="0" fontId="38" fillId="0" borderId="33" xfId="0" applyFont="1" applyBorder="1" applyAlignment="1">
      <alignment/>
    </xf>
    <xf numFmtId="0" fontId="39" fillId="0" borderId="13" xfId="0" applyFont="1" applyBorder="1" applyAlignment="1">
      <alignment/>
    </xf>
    <xf numFmtId="0" fontId="38" fillId="0" borderId="34" xfId="0" applyFont="1" applyBorder="1" applyAlignment="1">
      <alignment/>
    </xf>
    <xf numFmtId="0" fontId="39" fillId="0" borderId="21" xfId="0" applyFont="1" applyBorder="1" applyAlignment="1">
      <alignment/>
    </xf>
    <xf numFmtId="0" fontId="38" fillId="0" borderId="35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/>
    </xf>
    <xf numFmtId="0" fontId="39" fillId="33" borderId="36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0" fontId="39" fillId="0" borderId="36" xfId="0" applyFont="1" applyBorder="1" applyAlignment="1">
      <alignment/>
    </xf>
    <xf numFmtId="0" fontId="38" fillId="33" borderId="18" xfId="0" applyFont="1" applyFill="1" applyBorder="1" applyAlignment="1">
      <alignment/>
    </xf>
    <xf numFmtId="0" fontId="39" fillId="0" borderId="37" xfId="0" applyFont="1" applyBorder="1" applyAlignment="1">
      <alignment/>
    </xf>
    <xf numFmtId="0" fontId="38" fillId="0" borderId="38" xfId="0" applyFont="1" applyBorder="1" applyAlignment="1">
      <alignment/>
    </xf>
    <xf numFmtId="0" fontId="38" fillId="0" borderId="39" xfId="0" applyFont="1" applyBorder="1" applyAlignment="1">
      <alignment/>
    </xf>
    <xf numFmtId="4" fontId="0" fillId="0" borderId="40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26" fillId="0" borderId="26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3" borderId="25" xfId="0" applyNumberFormat="1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4" fontId="0" fillId="0" borderId="43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38" fillId="0" borderId="17" xfId="0" applyNumberFormat="1" applyFont="1" applyBorder="1" applyAlignment="1">
      <alignment horizontal="right"/>
    </xf>
    <xf numFmtId="4" fontId="38" fillId="33" borderId="31" xfId="0" applyNumberFormat="1" applyFont="1" applyFill="1" applyBorder="1" applyAlignment="1">
      <alignment horizontal="right"/>
    </xf>
    <xf numFmtId="4" fontId="38" fillId="33" borderId="17" xfId="0" applyNumberFormat="1" applyFont="1" applyFill="1" applyBorder="1" applyAlignment="1">
      <alignment horizontal="right"/>
    </xf>
    <xf numFmtId="4" fontId="38" fillId="0" borderId="34" xfId="0" applyNumberFormat="1" applyFont="1" applyBorder="1" applyAlignment="1">
      <alignment horizontal="right"/>
    </xf>
    <xf numFmtId="4" fontId="38" fillId="0" borderId="38" xfId="0" applyNumberFormat="1" applyFont="1" applyBorder="1" applyAlignment="1">
      <alignment horizontal="right"/>
    </xf>
    <xf numFmtId="4" fontId="39" fillId="33" borderId="38" xfId="0" applyNumberFormat="1" applyFont="1" applyFill="1" applyBorder="1" applyAlignment="1">
      <alignment horizontal="right"/>
    </xf>
    <xf numFmtId="4" fontId="39" fillId="33" borderId="39" xfId="0" applyNumberFormat="1" applyFont="1" applyFill="1" applyBorder="1" applyAlignment="1">
      <alignment horizontal="right"/>
    </xf>
    <xf numFmtId="4" fontId="39" fillId="0" borderId="34" xfId="0" applyNumberFormat="1" applyFont="1" applyBorder="1" applyAlignment="1">
      <alignment horizontal="right"/>
    </xf>
    <xf numFmtId="4" fontId="39" fillId="33" borderId="34" xfId="0" applyNumberFormat="1" applyFont="1" applyFill="1" applyBorder="1" applyAlignment="1">
      <alignment horizontal="right"/>
    </xf>
    <xf numFmtId="4" fontId="38" fillId="0" borderId="39" xfId="0" applyNumberFormat="1" applyFont="1" applyBorder="1" applyAlignment="1">
      <alignment horizontal="right"/>
    </xf>
    <xf numFmtId="4" fontId="38" fillId="0" borderId="44" xfId="0" applyNumberFormat="1" applyFont="1" applyBorder="1" applyAlignment="1">
      <alignment horizontal="right"/>
    </xf>
    <xf numFmtId="4" fontId="39" fillId="0" borderId="45" xfId="0" applyNumberFormat="1" applyFont="1" applyBorder="1" applyAlignment="1">
      <alignment horizontal="right"/>
    </xf>
    <xf numFmtId="4" fontId="39" fillId="0" borderId="39" xfId="0" applyNumberFormat="1" applyFont="1" applyBorder="1" applyAlignment="1">
      <alignment horizontal="right"/>
    </xf>
    <xf numFmtId="4" fontId="39" fillId="33" borderId="46" xfId="0" applyNumberFormat="1" applyFont="1" applyFill="1" applyBorder="1" applyAlignment="1">
      <alignment horizontal="right"/>
    </xf>
    <xf numFmtId="0" fontId="39" fillId="33" borderId="47" xfId="0" applyFont="1" applyFill="1" applyBorder="1" applyAlignment="1">
      <alignment/>
    </xf>
    <xf numFmtId="0" fontId="38" fillId="33" borderId="29" xfId="0" applyFont="1" applyFill="1" applyBorder="1" applyAlignment="1">
      <alignment/>
    </xf>
    <xf numFmtId="0" fontId="38" fillId="33" borderId="48" xfId="0" applyFont="1" applyFill="1" applyBorder="1" applyAlignment="1">
      <alignment/>
    </xf>
    <xf numFmtId="4" fontId="38" fillId="33" borderId="48" xfId="0" applyNumberFormat="1" applyFont="1" applyFill="1" applyBorder="1" applyAlignment="1">
      <alignment horizontal="right"/>
    </xf>
    <xf numFmtId="4" fontId="38" fillId="33" borderId="37" xfId="0" applyNumberFormat="1" applyFont="1" applyFill="1" applyBorder="1" applyAlignment="1">
      <alignment horizontal="right"/>
    </xf>
    <xf numFmtId="4" fontId="0" fillId="33" borderId="29" xfId="0" applyNumberFormat="1" applyFill="1" applyBorder="1" applyAlignment="1">
      <alignment horizontal="right"/>
    </xf>
    <xf numFmtId="164" fontId="38" fillId="33" borderId="45" xfId="0" applyNumberFormat="1" applyFont="1" applyFill="1" applyBorder="1" applyAlignment="1">
      <alignment horizontal="right"/>
    </xf>
    <xf numFmtId="44" fontId="38" fillId="34" borderId="45" xfId="57" applyFont="1" applyFill="1" applyBorder="1" applyAlignment="1">
      <alignment/>
    </xf>
    <xf numFmtId="0" fontId="39" fillId="0" borderId="34" xfId="0" applyFont="1" applyBorder="1" applyAlignment="1">
      <alignment/>
    </xf>
    <xf numFmtId="4" fontId="38" fillId="0" borderId="34" xfId="0" applyNumberFormat="1" applyFont="1" applyBorder="1" applyAlignment="1">
      <alignment/>
    </xf>
    <xf numFmtId="0" fontId="40" fillId="0" borderId="34" xfId="0" applyFont="1" applyBorder="1" applyAlignment="1">
      <alignment/>
    </xf>
    <xf numFmtId="4" fontId="39" fillId="33" borderId="49" xfId="0" applyNumberFormat="1" applyFont="1" applyFill="1" applyBorder="1" applyAlignment="1">
      <alignment horizontal="right"/>
    </xf>
    <xf numFmtId="0" fontId="38" fillId="34" borderId="38" xfId="0" applyFont="1" applyFill="1" applyBorder="1" applyAlignment="1">
      <alignment/>
    </xf>
    <xf numFmtId="164" fontId="39" fillId="34" borderId="39" xfId="0" applyNumberFormat="1" applyFont="1" applyFill="1" applyBorder="1" applyAlignment="1">
      <alignment/>
    </xf>
    <xf numFmtId="44" fontId="39" fillId="34" borderId="39" xfId="57" applyFont="1" applyFill="1" applyBorder="1" applyAlignment="1">
      <alignment/>
    </xf>
    <xf numFmtId="0" fontId="38" fillId="0" borderId="43" xfId="0" applyFont="1" applyBorder="1" applyAlignment="1">
      <alignment/>
    </xf>
    <xf numFmtId="4" fontId="38" fillId="0" borderId="43" xfId="0" applyNumberFormat="1" applyFont="1" applyBorder="1" applyAlignment="1">
      <alignment horizontal="right"/>
    </xf>
    <xf numFmtId="4" fontId="26" fillId="33" borderId="43" xfId="0" applyNumberFormat="1" applyFont="1" applyFill="1" applyBorder="1" applyAlignment="1">
      <alignment horizontal="right"/>
    </xf>
    <xf numFmtId="164" fontId="39" fillId="33" borderId="50" xfId="0" applyNumberFormat="1" applyFont="1" applyFill="1" applyBorder="1" applyAlignment="1">
      <alignment horizontal="right"/>
    </xf>
    <xf numFmtId="44" fontId="39" fillId="34" borderId="50" xfId="0" applyNumberFormat="1" applyFont="1" applyFill="1" applyBorder="1" applyAlignment="1">
      <alignment/>
    </xf>
    <xf numFmtId="0" fontId="38" fillId="0" borderId="24" xfId="0" applyFont="1" applyBorder="1" applyAlignment="1">
      <alignment/>
    </xf>
    <xf numFmtId="4" fontId="38" fillId="33" borderId="44" xfId="0" applyNumberFormat="1" applyFont="1" applyFill="1" applyBorder="1" applyAlignment="1">
      <alignment horizontal="right"/>
    </xf>
    <xf numFmtId="0" fontId="38" fillId="34" borderId="51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38" fillId="0" borderId="32" xfId="0" applyFont="1" applyBorder="1" applyAlignment="1">
      <alignment/>
    </xf>
    <xf numFmtId="0" fontId="38" fillId="0" borderId="34" xfId="0" applyFont="1" applyBorder="1" applyAlignment="1">
      <alignment/>
    </xf>
    <xf numFmtId="0" fontId="0" fillId="0" borderId="34" xfId="0" applyBorder="1" applyAlignment="1">
      <alignment/>
    </xf>
    <xf numFmtId="4" fontId="38" fillId="0" borderId="32" xfId="0" applyNumberFormat="1" applyFont="1" applyBorder="1" applyAlignment="1">
      <alignment horizontal="right"/>
    </xf>
    <xf numFmtId="4" fontId="38" fillId="0" borderId="52" xfId="0" applyNumberFormat="1" applyFont="1" applyBorder="1" applyAlignment="1">
      <alignment horizontal="right"/>
    </xf>
    <xf numFmtId="4" fontId="38" fillId="0" borderId="53" xfId="0" applyNumberFormat="1" applyFont="1" applyBorder="1" applyAlignment="1">
      <alignment horizontal="right"/>
    </xf>
    <xf numFmtId="4" fontId="38" fillId="0" borderId="54" xfId="0" applyNumberFormat="1" applyFont="1" applyBorder="1" applyAlignment="1">
      <alignment horizontal="right"/>
    </xf>
    <xf numFmtId="0" fontId="39" fillId="34" borderId="45" xfId="0" applyFont="1" applyFill="1" applyBorder="1" applyAlignment="1">
      <alignment wrapText="1"/>
    </xf>
    <xf numFmtId="0" fontId="39" fillId="0" borderId="39" xfId="0" applyFont="1" applyBorder="1" applyAlignment="1">
      <alignment/>
    </xf>
    <xf numFmtId="0" fontId="39" fillId="34" borderId="45" xfId="0" applyFont="1" applyFill="1" applyBorder="1" applyAlignment="1">
      <alignment/>
    </xf>
    <xf numFmtId="0" fontId="39" fillId="34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4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39" fillId="34" borderId="38" xfId="0" applyFont="1" applyFill="1" applyBorder="1" applyAlignment="1">
      <alignment vertical="center"/>
    </xf>
    <xf numFmtId="0" fontId="39" fillId="0" borderId="55" xfId="0" applyFont="1" applyBorder="1" applyAlignment="1">
      <alignment/>
    </xf>
    <xf numFmtId="0" fontId="0" fillId="0" borderId="56" xfId="0" applyBorder="1" applyAlignment="1">
      <alignment/>
    </xf>
    <xf numFmtId="0" fontId="39" fillId="0" borderId="10" xfId="0" applyFont="1" applyBorder="1" applyAlignment="1">
      <alignment/>
    </xf>
    <xf numFmtId="0" fontId="0" fillId="0" borderId="12" xfId="0" applyBorder="1" applyAlignment="1">
      <alignment/>
    </xf>
    <xf numFmtId="0" fontId="39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4" fontId="39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" fontId="39" fillId="0" borderId="57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4" fontId="39" fillId="33" borderId="38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38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9" xfId="0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26"/>
  <sheetViews>
    <sheetView tabSelected="1" zoomScalePageLayoutView="0" workbookViewId="0" topLeftCell="A1">
      <selection activeCell="A4" sqref="A4:J5"/>
    </sheetView>
  </sheetViews>
  <sheetFormatPr defaultColWidth="11.421875" defaultRowHeight="15"/>
  <cols>
    <col min="1" max="1" width="23.140625" style="1" customWidth="1"/>
    <col min="2" max="2" width="27.00390625" style="1" customWidth="1"/>
    <col min="3" max="3" width="51.57421875" style="1" bestFit="1" customWidth="1"/>
    <col min="4" max="4" width="18.140625" style="1" bestFit="1" customWidth="1"/>
    <col min="5" max="5" width="7.8515625" style="22" bestFit="1" customWidth="1"/>
    <col min="6" max="6" width="11.00390625" style="22" bestFit="1" customWidth="1"/>
    <col min="7" max="7" width="14.00390625" style="23" bestFit="1" customWidth="1"/>
    <col min="8" max="8" width="13.8515625" style="22" bestFit="1" customWidth="1"/>
    <col min="9" max="9" width="16.7109375" style="1" customWidth="1"/>
    <col min="10" max="10" width="32.00390625" style="1" customWidth="1"/>
    <col min="11" max="16384" width="11.421875" style="1" customWidth="1"/>
  </cols>
  <sheetData>
    <row r="4" spans="1:10" ht="12.75">
      <c r="A4" s="142" t="s">
        <v>116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3.5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2.75">
      <c r="A6" s="145" t="s">
        <v>131</v>
      </c>
      <c r="B6" s="146" t="s">
        <v>0</v>
      </c>
      <c r="C6" s="148" t="s">
        <v>1</v>
      </c>
      <c r="D6" s="150" t="s">
        <v>33</v>
      </c>
      <c r="E6" s="152" t="s">
        <v>37</v>
      </c>
      <c r="F6" s="152" t="s">
        <v>2</v>
      </c>
      <c r="G6" s="154" t="s">
        <v>38</v>
      </c>
      <c r="H6" s="156" t="s">
        <v>44</v>
      </c>
      <c r="I6" s="138" t="s">
        <v>132</v>
      </c>
      <c r="J6" s="140" t="s">
        <v>123</v>
      </c>
    </row>
    <row r="7" spans="1:10" ht="13.5" thickBot="1">
      <c r="A7" s="141"/>
      <c r="B7" s="147"/>
      <c r="C7" s="149"/>
      <c r="D7" s="151"/>
      <c r="E7" s="153"/>
      <c r="F7" s="153"/>
      <c r="G7" s="155"/>
      <c r="H7" s="157"/>
      <c r="I7" s="139"/>
      <c r="J7" s="141"/>
    </row>
    <row r="8" spans="1:10" ht="27" thickBot="1">
      <c r="A8" s="135" t="s">
        <v>133</v>
      </c>
      <c r="B8" s="66" t="s">
        <v>118</v>
      </c>
      <c r="C8" s="6"/>
      <c r="D8" s="7"/>
      <c r="E8" s="24"/>
      <c r="F8" s="25"/>
      <c r="G8" s="26"/>
      <c r="H8" s="94"/>
      <c r="I8" s="67"/>
      <c r="J8" s="64"/>
    </row>
    <row r="9" spans="1:10" ht="15.75" thickBot="1">
      <c r="A9" s="112"/>
      <c r="B9" s="5" t="s">
        <v>119</v>
      </c>
      <c r="C9" s="6" t="s">
        <v>125</v>
      </c>
      <c r="D9" s="7"/>
      <c r="E9" s="24"/>
      <c r="F9" s="25"/>
      <c r="G9" s="26">
        <v>250000</v>
      </c>
      <c r="H9" s="93"/>
      <c r="I9" s="67"/>
      <c r="J9" s="64"/>
    </row>
    <row r="10" spans="1:10" ht="15.75" thickBot="1">
      <c r="A10" s="136"/>
      <c r="B10" s="104" t="s">
        <v>122</v>
      </c>
      <c r="C10" s="105"/>
      <c r="D10" s="106"/>
      <c r="E10" s="107"/>
      <c r="F10" s="108"/>
      <c r="G10" s="109"/>
      <c r="H10" s="110">
        <v>250000</v>
      </c>
      <c r="I10" s="111">
        <v>250000</v>
      </c>
      <c r="J10" s="78"/>
    </row>
    <row r="11" spans="1:10" ht="15.75" thickBot="1">
      <c r="A11" s="137" t="s">
        <v>134</v>
      </c>
      <c r="B11" s="68" t="s">
        <v>35</v>
      </c>
      <c r="C11" s="18" t="s">
        <v>43</v>
      </c>
      <c r="D11" s="13"/>
      <c r="E11" s="27"/>
      <c r="F11" s="27"/>
      <c r="G11" s="79"/>
      <c r="H11" s="94"/>
      <c r="I11" s="77"/>
      <c r="J11" s="64"/>
    </row>
    <row r="12" spans="1:10" ht="15">
      <c r="A12" s="67"/>
      <c r="B12" s="69" t="s">
        <v>39</v>
      </c>
      <c r="C12" s="8"/>
      <c r="D12" s="8"/>
      <c r="E12" s="28" t="s">
        <v>5</v>
      </c>
      <c r="F12" s="28" t="s">
        <v>4</v>
      </c>
      <c r="G12" s="80" t="s">
        <v>6</v>
      </c>
      <c r="H12" s="93"/>
      <c r="I12" s="67"/>
      <c r="J12" s="64"/>
    </row>
    <row r="13" spans="1:10" ht="18" customHeight="1">
      <c r="A13" s="67"/>
      <c r="B13" s="12" t="s">
        <v>3</v>
      </c>
      <c r="C13" s="7" t="s">
        <v>80</v>
      </c>
      <c r="D13" s="7"/>
      <c r="E13" s="24"/>
      <c r="F13" s="24"/>
      <c r="G13" s="81">
        <v>3500</v>
      </c>
      <c r="H13" s="93"/>
      <c r="I13" s="67"/>
      <c r="J13" s="64"/>
    </row>
    <row r="14" spans="1:10" ht="15">
      <c r="A14" s="67"/>
      <c r="B14" s="6"/>
      <c r="C14" s="12" t="s">
        <v>7</v>
      </c>
      <c r="D14" s="7"/>
      <c r="E14" s="24"/>
      <c r="F14" s="24"/>
      <c r="G14" s="81"/>
      <c r="H14" s="93"/>
      <c r="I14" s="67"/>
      <c r="J14" s="158" t="s">
        <v>126</v>
      </c>
    </row>
    <row r="15" spans="1:10" ht="15">
      <c r="A15" s="67"/>
      <c r="B15" s="12"/>
      <c r="C15" s="14" t="s">
        <v>87</v>
      </c>
      <c r="D15" s="14"/>
      <c r="E15" s="24"/>
      <c r="F15" s="24"/>
      <c r="G15" s="81"/>
      <c r="H15" s="93"/>
      <c r="I15" s="67"/>
      <c r="J15" s="158"/>
    </row>
    <row r="16" spans="1:10" ht="15">
      <c r="A16" s="67"/>
      <c r="B16" s="12"/>
      <c r="C16" s="15" t="s">
        <v>78</v>
      </c>
      <c r="D16" s="15" t="s">
        <v>13</v>
      </c>
      <c r="E16" s="24">
        <v>100</v>
      </c>
      <c r="F16" s="24">
        <v>280</v>
      </c>
      <c r="G16" s="81">
        <v>28000</v>
      </c>
      <c r="H16" s="93"/>
      <c r="I16" s="67"/>
      <c r="J16" s="158"/>
    </row>
    <row r="17" spans="1:10" ht="15">
      <c r="A17" s="67"/>
      <c r="B17" s="12"/>
      <c r="C17" s="15"/>
      <c r="D17" s="15" t="s">
        <v>15</v>
      </c>
      <c r="E17" s="24">
        <v>260</v>
      </c>
      <c r="F17" s="24">
        <v>231</v>
      </c>
      <c r="G17" s="81">
        <v>60000</v>
      </c>
      <c r="H17" s="93"/>
      <c r="I17" s="67"/>
      <c r="J17" s="158"/>
    </row>
    <row r="18" spans="1:10" ht="15">
      <c r="A18" s="67"/>
      <c r="B18" s="12"/>
      <c r="C18" s="15"/>
      <c r="D18" s="15" t="s">
        <v>14</v>
      </c>
      <c r="E18" s="24">
        <v>80</v>
      </c>
      <c r="F18" s="24">
        <v>280</v>
      </c>
      <c r="G18" s="81">
        <v>22400</v>
      </c>
      <c r="H18" s="93"/>
      <c r="I18" s="67"/>
      <c r="J18" s="158"/>
    </row>
    <row r="19" spans="1:10" ht="15">
      <c r="A19" s="67"/>
      <c r="B19" s="70"/>
      <c r="C19" s="19"/>
      <c r="D19" s="19" t="s">
        <v>32</v>
      </c>
      <c r="E19" s="29">
        <v>5.6</v>
      </c>
      <c r="F19" s="29" t="s">
        <v>115</v>
      </c>
      <c r="G19" s="81">
        <v>3500</v>
      </c>
      <c r="H19" s="93">
        <f>SUM(G13:G19)</f>
        <v>117400</v>
      </c>
      <c r="I19" s="67"/>
      <c r="J19" s="158"/>
    </row>
    <row r="20" spans="1:10" ht="15">
      <c r="A20" s="67"/>
      <c r="B20" s="69" t="s">
        <v>40</v>
      </c>
      <c r="C20" s="8"/>
      <c r="D20" s="8"/>
      <c r="E20" s="28" t="s">
        <v>5</v>
      </c>
      <c r="F20" s="28" t="s">
        <v>4</v>
      </c>
      <c r="G20" s="80" t="s">
        <v>6</v>
      </c>
      <c r="H20" s="93"/>
      <c r="I20" s="67"/>
      <c r="J20" s="64"/>
    </row>
    <row r="21" spans="1:10" ht="15">
      <c r="A21" s="67"/>
      <c r="B21" s="12" t="s">
        <v>8</v>
      </c>
      <c r="C21" s="7" t="s">
        <v>9</v>
      </c>
      <c r="D21" s="7"/>
      <c r="E21" s="24">
        <v>76</v>
      </c>
      <c r="F21" s="24">
        <v>20</v>
      </c>
      <c r="G21" s="81">
        <v>1520</v>
      </c>
      <c r="H21" s="93"/>
      <c r="I21" s="67"/>
      <c r="J21" s="158" t="s">
        <v>127</v>
      </c>
    </row>
    <row r="22" spans="1:10" ht="15">
      <c r="A22" s="67"/>
      <c r="B22" s="12"/>
      <c r="C22" s="7" t="s">
        <v>10</v>
      </c>
      <c r="D22" s="7"/>
      <c r="E22" s="24"/>
      <c r="F22" s="24"/>
      <c r="G22" s="81"/>
      <c r="H22" s="93"/>
      <c r="I22" s="67"/>
      <c r="J22" s="158"/>
    </row>
    <row r="23" spans="1:10" ht="15">
      <c r="A23" s="67"/>
      <c r="B23" s="12"/>
      <c r="C23" s="14" t="s">
        <v>70</v>
      </c>
      <c r="D23" s="14"/>
      <c r="E23" s="24"/>
      <c r="F23" s="24"/>
      <c r="G23" s="81"/>
      <c r="H23" s="93"/>
      <c r="I23" s="67"/>
      <c r="J23" s="158"/>
    </row>
    <row r="24" spans="1:10" ht="15">
      <c r="A24" s="67"/>
      <c r="B24" s="12"/>
      <c r="C24" s="7"/>
      <c r="D24" s="7"/>
      <c r="E24" s="24"/>
      <c r="F24" s="24"/>
      <c r="G24" s="81"/>
      <c r="H24" s="93"/>
      <c r="I24" s="67"/>
      <c r="J24" s="158"/>
    </row>
    <row r="25" spans="1:10" ht="15">
      <c r="A25" s="67"/>
      <c r="B25" s="70"/>
      <c r="C25" s="9"/>
      <c r="D25" s="9" t="s">
        <v>13</v>
      </c>
      <c r="E25" s="29">
        <v>76</v>
      </c>
      <c r="F25" s="29">
        <v>610</v>
      </c>
      <c r="G25" s="82">
        <v>46360</v>
      </c>
      <c r="H25" s="93">
        <f>G21+G25</f>
        <v>47880</v>
      </c>
      <c r="I25" s="67"/>
      <c r="J25" s="158"/>
    </row>
    <row r="26" spans="1:10" ht="15">
      <c r="A26" s="67"/>
      <c r="B26" s="69" t="s">
        <v>41</v>
      </c>
      <c r="C26" s="8"/>
      <c r="D26" s="8"/>
      <c r="E26" s="28" t="s">
        <v>79</v>
      </c>
      <c r="F26" s="28" t="s">
        <v>4</v>
      </c>
      <c r="G26" s="80" t="s">
        <v>6</v>
      </c>
      <c r="H26" s="93"/>
      <c r="I26" s="67"/>
      <c r="J26" s="64"/>
    </row>
    <row r="27" spans="1:10" ht="15">
      <c r="A27" s="67"/>
      <c r="B27" s="12" t="s">
        <v>11</v>
      </c>
      <c r="C27" s="7" t="s">
        <v>12</v>
      </c>
      <c r="D27" s="7"/>
      <c r="E27" s="24"/>
      <c r="F27" s="24"/>
      <c r="G27" s="81"/>
      <c r="H27" s="93"/>
      <c r="I27" s="67"/>
      <c r="J27" s="64"/>
    </row>
    <row r="28" spans="1:10" ht="15">
      <c r="A28" s="67"/>
      <c r="B28" s="12"/>
      <c r="C28" s="7" t="s">
        <v>71</v>
      </c>
      <c r="D28" s="7" t="s">
        <v>13</v>
      </c>
      <c r="E28" s="24">
        <v>2</v>
      </c>
      <c r="F28" s="24">
        <v>3500</v>
      </c>
      <c r="G28" s="81"/>
      <c r="H28" s="93"/>
      <c r="I28" s="67"/>
      <c r="J28" s="64"/>
    </row>
    <row r="29" spans="1:10" ht="15">
      <c r="A29" s="67"/>
      <c r="B29" s="12"/>
      <c r="C29" s="7" t="s">
        <v>81</v>
      </c>
      <c r="D29" s="7" t="s">
        <v>13</v>
      </c>
      <c r="E29" s="24">
        <v>31</v>
      </c>
      <c r="F29" s="24">
        <v>500</v>
      </c>
      <c r="G29" s="81">
        <f>E29*F29</f>
        <v>15500</v>
      </c>
      <c r="H29" s="93"/>
      <c r="I29" s="67"/>
      <c r="J29" s="64"/>
    </row>
    <row r="30" spans="1:10" ht="15">
      <c r="A30" s="67"/>
      <c r="B30" s="12"/>
      <c r="C30" s="7" t="s">
        <v>89</v>
      </c>
      <c r="D30" s="7" t="s">
        <v>14</v>
      </c>
      <c r="E30" s="24">
        <v>52</v>
      </c>
      <c r="F30" s="24">
        <v>500</v>
      </c>
      <c r="G30" s="81">
        <f>E30*F30</f>
        <v>26000</v>
      </c>
      <c r="H30" s="93"/>
      <c r="I30" s="67"/>
      <c r="J30" s="158" t="s">
        <v>128</v>
      </c>
    </row>
    <row r="31" spans="1:10" ht="15">
      <c r="A31" s="67"/>
      <c r="B31" s="12"/>
      <c r="C31" s="7" t="s">
        <v>90</v>
      </c>
      <c r="D31" s="7" t="s">
        <v>32</v>
      </c>
      <c r="E31" s="24">
        <v>2</v>
      </c>
      <c r="F31" s="24">
        <v>500</v>
      </c>
      <c r="G31" s="81">
        <f>E31*F31</f>
        <v>1000</v>
      </c>
      <c r="H31" s="93"/>
      <c r="I31" s="67"/>
      <c r="J31" s="158"/>
    </row>
    <row r="32" spans="1:10" ht="15.75" thickBot="1">
      <c r="A32" s="67"/>
      <c r="B32" s="12"/>
      <c r="C32" s="7"/>
      <c r="D32" s="7" t="s">
        <v>32</v>
      </c>
      <c r="E32" s="24">
        <v>1</v>
      </c>
      <c r="F32" s="24">
        <v>3500</v>
      </c>
      <c r="G32" s="81">
        <f>E32*F32</f>
        <v>3500</v>
      </c>
      <c r="H32" s="93">
        <f>SUM(G28:G32)</f>
        <v>46000</v>
      </c>
      <c r="I32" s="67"/>
      <c r="J32" s="158"/>
    </row>
    <row r="33" spans="1:10" ht="15">
      <c r="A33" s="67"/>
      <c r="B33" s="45" t="s">
        <v>42</v>
      </c>
      <c r="C33" s="45"/>
      <c r="D33" s="45"/>
      <c r="E33" s="46"/>
      <c r="F33" s="46"/>
      <c r="G33" s="47"/>
      <c r="H33" s="95" t="s">
        <v>6</v>
      </c>
      <c r="I33" s="67"/>
      <c r="J33" s="64"/>
    </row>
    <row r="34" spans="1:10" ht="15.75" thickBot="1">
      <c r="A34" s="67"/>
      <c r="B34" s="48"/>
      <c r="C34" s="48"/>
      <c r="D34" s="48"/>
      <c r="E34" s="49"/>
      <c r="F34" s="49"/>
      <c r="G34" s="50"/>
      <c r="H34" s="96">
        <f>SUM(H19:H32)</f>
        <v>211280</v>
      </c>
      <c r="I34" s="113"/>
      <c r="J34" s="65"/>
    </row>
    <row r="35" spans="1:10" ht="15">
      <c r="A35" s="67"/>
      <c r="B35" s="71" t="s">
        <v>36</v>
      </c>
      <c r="C35" s="20" t="s">
        <v>16</v>
      </c>
      <c r="D35" s="21"/>
      <c r="E35" s="30"/>
      <c r="F35" s="30"/>
      <c r="G35" s="83"/>
      <c r="H35" s="97"/>
      <c r="I35" s="67"/>
      <c r="J35" s="64"/>
    </row>
    <row r="36" spans="1:10" ht="15">
      <c r="A36" s="67"/>
      <c r="B36" s="12" t="s">
        <v>45</v>
      </c>
      <c r="C36" s="7"/>
      <c r="D36" s="8"/>
      <c r="E36" s="31" t="s">
        <v>30</v>
      </c>
      <c r="F36" s="28" t="s">
        <v>29</v>
      </c>
      <c r="G36" s="80" t="s">
        <v>6</v>
      </c>
      <c r="H36" s="93"/>
      <c r="I36" s="67"/>
      <c r="J36" s="64"/>
    </row>
    <row r="37" spans="1:10" ht="15">
      <c r="A37" s="67"/>
      <c r="B37" s="12" t="s">
        <v>16</v>
      </c>
      <c r="C37" s="7" t="s">
        <v>20</v>
      </c>
      <c r="D37" s="7"/>
      <c r="E37" s="25"/>
      <c r="F37" s="24"/>
      <c r="G37" s="81"/>
      <c r="H37" s="93"/>
      <c r="I37" s="67"/>
      <c r="J37" s="64"/>
    </row>
    <row r="38" spans="1:10" ht="15">
      <c r="A38" s="67"/>
      <c r="B38" s="12"/>
      <c r="C38" s="7" t="s">
        <v>17</v>
      </c>
      <c r="D38" s="7"/>
      <c r="E38" s="25"/>
      <c r="F38" s="24"/>
      <c r="G38" s="81"/>
      <c r="H38" s="93"/>
      <c r="I38" s="67"/>
      <c r="J38" s="64"/>
    </row>
    <row r="39" spans="1:10" ht="15">
      <c r="A39" s="67"/>
      <c r="B39" s="12"/>
      <c r="C39" s="7" t="s">
        <v>18</v>
      </c>
      <c r="D39" s="7"/>
      <c r="E39" s="25"/>
      <c r="F39" s="24"/>
      <c r="G39" s="81"/>
      <c r="H39" s="93"/>
      <c r="I39" s="67"/>
      <c r="J39" s="64"/>
    </row>
    <row r="40" spans="1:10" ht="15">
      <c r="A40" s="67"/>
      <c r="B40" s="12"/>
      <c r="C40" s="7" t="s">
        <v>19</v>
      </c>
      <c r="D40" s="7"/>
      <c r="E40" s="25"/>
      <c r="F40" s="24"/>
      <c r="G40" s="81"/>
      <c r="H40" s="93"/>
      <c r="I40" s="67"/>
      <c r="J40" s="64"/>
    </row>
    <row r="41" spans="1:10" ht="15">
      <c r="A41" s="67"/>
      <c r="B41" s="12"/>
      <c r="C41" s="7" t="s">
        <v>34</v>
      </c>
      <c r="D41" s="7"/>
      <c r="E41" s="25"/>
      <c r="F41" s="24"/>
      <c r="G41" s="81"/>
      <c r="H41" s="93"/>
      <c r="I41" s="67"/>
      <c r="J41" s="64"/>
    </row>
    <row r="42" spans="1:10" ht="15">
      <c r="A42" s="67"/>
      <c r="B42" s="12"/>
      <c r="C42" s="7"/>
      <c r="D42" s="7" t="s">
        <v>13</v>
      </c>
      <c r="E42" s="25">
        <v>163</v>
      </c>
      <c r="F42" s="24">
        <v>250</v>
      </c>
      <c r="G42" s="81">
        <f>F42*E42</f>
        <v>40750</v>
      </c>
      <c r="H42" s="93"/>
      <c r="I42" s="67"/>
      <c r="J42" s="64"/>
    </row>
    <row r="43" spans="1:10" ht="15">
      <c r="A43" s="67"/>
      <c r="B43" s="12"/>
      <c r="C43" s="7"/>
      <c r="D43" s="7" t="s">
        <v>15</v>
      </c>
      <c r="E43" s="25">
        <v>151</v>
      </c>
      <c r="F43" s="24">
        <v>250</v>
      </c>
      <c r="G43" s="81">
        <f>F43*E43</f>
        <v>37750</v>
      </c>
      <c r="H43" s="93"/>
      <c r="I43" s="67"/>
      <c r="J43" s="158" t="s">
        <v>128</v>
      </c>
    </row>
    <row r="44" spans="1:10" ht="15">
      <c r="A44" s="67"/>
      <c r="B44" s="12"/>
      <c r="C44" s="7"/>
      <c r="D44" s="7" t="s">
        <v>14</v>
      </c>
      <c r="E44" s="25">
        <v>225</v>
      </c>
      <c r="F44" s="24">
        <v>250</v>
      </c>
      <c r="G44" s="81">
        <f>F44*E44</f>
        <v>56250</v>
      </c>
      <c r="H44" s="93"/>
      <c r="I44" s="67"/>
      <c r="J44" s="158"/>
    </row>
    <row r="45" spans="1:10" ht="15.75" thickBot="1">
      <c r="A45" s="67"/>
      <c r="B45" s="12"/>
      <c r="C45" s="7"/>
      <c r="D45" s="4" t="s">
        <v>32</v>
      </c>
      <c r="E45" s="32">
        <v>32.04</v>
      </c>
      <c r="F45" s="33">
        <v>250</v>
      </c>
      <c r="G45" s="84">
        <f>F45*E45</f>
        <v>8010</v>
      </c>
      <c r="H45" s="93">
        <f>SUM(G42:G45)</f>
        <v>142760</v>
      </c>
      <c r="I45" s="67"/>
      <c r="J45" s="158"/>
    </row>
    <row r="46" spans="1:10" ht="15">
      <c r="A46" s="67"/>
      <c r="B46" s="72" t="s">
        <v>46</v>
      </c>
      <c r="C46" s="51"/>
      <c r="D46" s="52"/>
      <c r="E46" s="53"/>
      <c r="F46" s="53"/>
      <c r="G46" s="85"/>
      <c r="H46" s="95" t="s">
        <v>6</v>
      </c>
      <c r="I46" s="67"/>
      <c r="J46" s="64"/>
    </row>
    <row r="47" spans="1:10" ht="15.75" thickBot="1">
      <c r="A47" s="67"/>
      <c r="B47" s="73"/>
      <c r="C47" s="54"/>
      <c r="D47" s="55"/>
      <c r="E47" s="56"/>
      <c r="F47" s="56"/>
      <c r="G47" s="86"/>
      <c r="H47" s="98">
        <f>G45+G44+G43+G42</f>
        <v>142760</v>
      </c>
      <c r="I47" s="67"/>
      <c r="J47" s="65"/>
    </row>
    <row r="48" spans="1:10" ht="12.75">
      <c r="A48" s="67"/>
      <c r="B48" s="74" t="s">
        <v>47</v>
      </c>
      <c r="C48" s="2" t="s">
        <v>22</v>
      </c>
      <c r="D48" s="17"/>
      <c r="E48" s="34"/>
      <c r="F48" s="34"/>
      <c r="G48" s="34"/>
      <c r="H48" s="94"/>
      <c r="I48" s="67"/>
      <c r="J48" s="64"/>
    </row>
    <row r="49" spans="1:10" ht="15">
      <c r="A49" s="67"/>
      <c r="B49" s="69" t="s">
        <v>48</v>
      </c>
      <c r="C49" s="8"/>
      <c r="D49" s="8"/>
      <c r="E49" s="28" t="s">
        <v>5</v>
      </c>
      <c r="F49" s="28" t="s">
        <v>4</v>
      </c>
      <c r="G49" s="87" t="s">
        <v>6</v>
      </c>
      <c r="H49" s="93"/>
      <c r="I49" s="67"/>
      <c r="J49" s="64"/>
    </row>
    <row r="50" spans="1:10" ht="15">
      <c r="A50" s="67"/>
      <c r="B50" s="12" t="s">
        <v>49</v>
      </c>
      <c r="C50" s="7" t="s">
        <v>88</v>
      </c>
      <c r="D50" s="7"/>
      <c r="E50" s="24"/>
      <c r="F50" s="24"/>
      <c r="G50" s="26"/>
      <c r="H50" s="93"/>
      <c r="I50" s="67"/>
      <c r="J50" s="64"/>
    </row>
    <row r="51" spans="1:10" ht="15">
      <c r="A51" s="67"/>
      <c r="B51" s="12"/>
      <c r="C51" s="7" t="s">
        <v>72</v>
      </c>
      <c r="D51" s="7"/>
      <c r="E51" s="24"/>
      <c r="F51" s="24"/>
      <c r="G51" s="26"/>
      <c r="H51" s="93"/>
      <c r="I51" s="67"/>
      <c r="J51" s="158" t="s">
        <v>129</v>
      </c>
    </row>
    <row r="52" spans="1:10" ht="15">
      <c r="A52" s="67"/>
      <c r="B52" s="12"/>
      <c r="C52" s="7" t="s">
        <v>84</v>
      </c>
      <c r="D52" s="7"/>
      <c r="E52" s="24"/>
      <c r="F52" s="24"/>
      <c r="G52" s="26">
        <v>45000</v>
      </c>
      <c r="H52" s="93"/>
      <c r="I52" s="67"/>
      <c r="J52" s="159"/>
    </row>
    <row r="53" spans="1:10" ht="15" customHeight="1">
      <c r="A53" s="67"/>
      <c r="B53" s="12"/>
      <c r="C53" s="7"/>
      <c r="D53" s="7" t="s">
        <v>13</v>
      </c>
      <c r="E53" s="24">
        <v>2692</v>
      </c>
      <c r="F53" s="24">
        <v>210</v>
      </c>
      <c r="G53" s="26">
        <f>E53*F53</f>
        <v>565320</v>
      </c>
      <c r="H53" s="93"/>
      <c r="I53" s="67"/>
      <c r="J53" s="159"/>
    </row>
    <row r="54" spans="1:10" ht="15">
      <c r="A54" s="67"/>
      <c r="B54" s="12"/>
      <c r="C54" s="7"/>
      <c r="D54" s="7" t="s">
        <v>14</v>
      </c>
      <c r="E54" s="24">
        <v>966</v>
      </c>
      <c r="F54" s="24">
        <v>250</v>
      </c>
      <c r="G54" s="26">
        <f>E54*F54</f>
        <v>241500</v>
      </c>
      <c r="H54" s="93"/>
      <c r="I54" s="67"/>
      <c r="J54" s="159"/>
    </row>
    <row r="55" spans="1:10" ht="15">
      <c r="A55" s="67"/>
      <c r="B55" s="70"/>
      <c r="C55" s="9"/>
      <c r="D55" s="9" t="s">
        <v>32</v>
      </c>
      <c r="E55" s="29">
        <v>135</v>
      </c>
      <c r="F55" s="29">
        <v>250</v>
      </c>
      <c r="G55" s="26">
        <f>E55*F55</f>
        <v>33750</v>
      </c>
      <c r="H55" s="93">
        <f>SUM(G52:G55)</f>
        <v>885570</v>
      </c>
      <c r="I55" s="67"/>
      <c r="J55" s="159"/>
    </row>
    <row r="56" spans="1:10" ht="15">
      <c r="A56" s="67"/>
      <c r="B56" s="69" t="s">
        <v>50</v>
      </c>
      <c r="C56" s="8"/>
      <c r="D56" s="8"/>
      <c r="E56" s="28" t="s">
        <v>30</v>
      </c>
      <c r="F56" s="28" t="s">
        <v>29</v>
      </c>
      <c r="G56" s="87" t="s">
        <v>6</v>
      </c>
      <c r="H56" s="93"/>
      <c r="I56" s="67"/>
      <c r="J56" s="64"/>
    </row>
    <row r="57" spans="1:10" ht="15">
      <c r="A57" s="67"/>
      <c r="B57" s="12" t="s">
        <v>51</v>
      </c>
      <c r="C57" s="7" t="s">
        <v>24</v>
      </c>
      <c r="D57" s="7"/>
      <c r="E57" s="24"/>
      <c r="F57" s="24"/>
      <c r="G57" s="26"/>
      <c r="H57" s="93"/>
      <c r="I57" s="67"/>
      <c r="J57" s="64"/>
    </row>
    <row r="58" spans="1:10" ht="15">
      <c r="A58" s="67"/>
      <c r="B58" s="12"/>
      <c r="C58" s="7" t="s">
        <v>23</v>
      </c>
      <c r="D58" s="7"/>
      <c r="E58" s="24"/>
      <c r="F58" s="24"/>
      <c r="G58" s="26"/>
      <c r="H58" s="93"/>
      <c r="I58" s="67"/>
      <c r="J58" s="64"/>
    </row>
    <row r="59" spans="1:10" ht="15">
      <c r="A59" s="67"/>
      <c r="B59" s="12"/>
      <c r="C59" s="7" t="s">
        <v>94</v>
      </c>
      <c r="D59" s="7"/>
      <c r="E59" s="24"/>
      <c r="F59" s="24"/>
      <c r="G59" s="26">
        <v>10000</v>
      </c>
      <c r="H59" s="93"/>
      <c r="I59" s="67"/>
      <c r="J59" s="64"/>
    </row>
    <row r="60" spans="1:10" ht="15">
      <c r="A60" s="67"/>
      <c r="B60" s="12"/>
      <c r="C60" s="7"/>
      <c r="D60" s="7" t="s">
        <v>13</v>
      </c>
      <c r="E60" s="24">
        <v>345</v>
      </c>
      <c r="F60" s="24">
        <v>200</v>
      </c>
      <c r="G60" s="26">
        <f>E60*F60*0.2</f>
        <v>13800</v>
      </c>
      <c r="H60" s="93"/>
      <c r="I60" s="67"/>
      <c r="J60" s="158" t="s">
        <v>130</v>
      </c>
    </row>
    <row r="61" spans="1:10" ht="15">
      <c r="A61" s="67"/>
      <c r="B61" s="12"/>
      <c r="C61" s="7"/>
      <c r="D61" s="7" t="s">
        <v>14</v>
      </c>
      <c r="E61" s="24">
        <v>117</v>
      </c>
      <c r="F61" s="24">
        <v>200</v>
      </c>
      <c r="G61" s="26">
        <f>E61*F61*0.2</f>
        <v>4680</v>
      </c>
      <c r="H61" s="93"/>
      <c r="I61" s="67"/>
      <c r="J61" s="158"/>
    </row>
    <row r="62" spans="1:10" ht="15.75" thickBot="1">
      <c r="A62" s="67"/>
      <c r="B62" s="12"/>
      <c r="C62" s="7"/>
      <c r="D62" s="7" t="s">
        <v>32</v>
      </c>
      <c r="E62" s="24">
        <v>37</v>
      </c>
      <c r="F62" s="24">
        <v>200</v>
      </c>
      <c r="G62" s="26">
        <f>E62*F62*0.2</f>
        <v>1480</v>
      </c>
      <c r="H62" s="93">
        <f>SUM(G59:G62)</f>
        <v>29960</v>
      </c>
      <c r="I62" s="67"/>
      <c r="J62" s="158"/>
    </row>
    <row r="63" spans="1:10" ht="12.75">
      <c r="A63" s="67"/>
      <c r="B63" s="72" t="s">
        <v>52</v>
      </c>
      <c r="C63" s="57"/>
      <c r="D63" s="52"/>
      <c r="E63" s="53"/>
      <c r="F63" s="53"/>
      <c r="G63" s="53"/>
      <c r="H63" s="95" t="s">
        <v>6</v>
      </c>
      <c r="I63" s="67"/>
      <c r="J63" s="64"/>
    </row>
    <row r="64" spans="1:10" ht="13.5" thickBot="1">
      <c r="A64" s="67"/>
      <c r="B64" s="75"/>
      <c r="C64" s="58"/>
      <c r="D64" s="59"/>
      <c r="E64" s="60"/>
      <c r="F64" s="60"/>
      <c r="G64" s="60"/>
      <c r="H64" s="96">
        <f>SUM(H55:H62)</f>
        <v>915530</v>
      </c>
      <c r="I64" s="67"/>
      <c r="J64" s="65"/>
    </row>
    <row r="65" spans="1:10" ht="12.75">
      <c r="A65" s="67"/>
      <c r="B65" s="68" t="s">
        <v>53</v>
      </c>
      <c r="C65" s="18" t="s">
        <v>25</v>
      </c>
      <c r="D65" s="13"/>
      <c r="E65" s="37"/>
      <c r="F65" s="37"/>
      <c r="G65" s="37"/>
      <c r="H65" s="94"/>
      <c r="I65" s="67"/>
      <c r="J65" s="64"/>
    </row>
    <row r="66" spans="1:10" ht="15">
      <c r="A66" s="67"/>
      <c r="B66" s="12" t="s">
        <v>54</v>
      </c>
      <c r="C66" s="7"/>
      <c r="D66" s="7"/>
      <c r="E66" s="29" t="s">
        <v>5</v>
      </c>
      <c r="F66" s="29" t="s">
        <v>4</v>
      </c>
      <c r="G66" s="82" t="s">
        <v>6</v>
      </c>
      <c r="H66" s="93"/>
      <c r="I66" s="67"/>
      <c r="J66" s="64"/>
    </row>
    <row r="67" spans="1:10" ht="12.75">
      <c r="A67" s="67"/>
      <c r="B67" s="12" t="s">
        <v>25</v>
      </c>
      <c r="C67" s="7" t="s">
        <v>75</v>
      </c>
      <c r="D67" s="7" t="s">
        <v>76</v>
      </c>
      <c r="E67" s="24"/>
      <c r="F67" s="24"/>
      <c r="G67" s="35">
        <v>1500</v>
      </c>
      <c r="H67" s="93"/>
      <c r="I67" s="67"/>
      <c r="J67" s="64"/>
    </row>
    <row r="68" spans="1:10" ht="12.75">
      <c r="A68" s="67"/>
      <c r="B68" s="12"/>
      <c r="C68" s="7" t="s">
        <v>73</v>
      </c>
      <c r="D68" s="7"/>
      <c r="E68" s="24">
        <v>35</v>
      </c>
      <c r="F68" s="24">
        <v>85</v>
      </c>
      <c r="G68" s="35">
        <f>E68*F68</f>
        <v>2975</v>
      </c>
      <c r="H68" s="93"/>
      <c r="I68" s="67"/>
      <c r="J68" s="64"/>
    </row>
    <row r="69" spans="1:10" ht="12.75">
      <c r="A69" s="67"/>
      <c r="B69" s="12"/>
      <c r="C69" s="7" t="s">
        <v>74</v>
      </c>
      <c r="D69" s="7"/>
      <c r="E69" s="24">
        <v>35</v>
      </c>
      <c r="F69" s="24">
        <v>25</v>
      </c>
      <c r="G69" s="35">
        <f>E69*F69</f>
        <v>875</v>
      </c>
      <c r="H69" s="93"/>
      <c r="I69" s="67"/>
      <c r="J69" s="158" t="s">
        <v>130</v>
      </c>
    </row>
    <row r="70" spans="1:10" ht="12.75">
      <c r="A70" s="67"/>
      <c r="B70" s="12"/>
      <c r="C70" s="7" t="s">
        <v>93</v>
      </c>
      <c r="D70" s="7"/>
      <c r="E70" s="24"/>
      <c r="F70" s="24"/>
      <c r="G70" s="35">
        <v>2080</v>
      </c>
      <c r="H70" s="93"/>
      <c r="I70" s="67"/>
      <c r="J70" s="158"/>
    </row>
    <row r="71" spans="1:10" ht="13.5" thickBot="1">
      <c r="A71" s="67"/>
      <c r="B71" s="11"/>
      <c r="C71" s="4"/>
      <c r="D71" s="4"/>
      <c r="E71" s="33"/>
      <c r="F71" s="33"/>
      <c r="G71" s="36"/>
      <c r="H71" s="99"/>
      <c r="I71" s="67"/>
      <c r="J71" s="158"/>
    </row>
    <row r="72" spans="1:10" ht="12.75">
      <c r="A72" s="67"/>
      <c r="B72" s="72" t="s">
        <v>55</v>
      </c>
      <c r="C72" s="57"/>
      <c r="D72" s="52"/>
      <c r="E72" s="53"/>
      <c r="F72" s="53"/>
      <c r="G72" s="53"/>
      <c r="H72" s="95" t="s">
        <v>6</v>
      </c>
      <c r="I72" s="67"/>
      <c r="J72" s="64"/>
    </row>
    <row r="73" spans="1:10" ht="13.5" thickBot="1">
      <c r="A73" s="67"/>
      <c r="B73" s="75"/>
      <c r="C73" s="58"/>
      <c r="D73" s="59"/>
      <c r="E73" s="60"/>
      <c r="F73" s="60"/>
      <c r="G73" s="60"/>
      <c r="H73" s="96">
        <f>SUM(G67:G71)</f>
        <v>7430</v>
      </c>
      <c r="I73" s="67"/>
      <c r="J73" s="65"/>
    </row>
    <row r="74" spans="1:10" ht="12.75">
      <c r="A74" s="67"/>
      <c r="B74" s="68" t="s">
        <v>56</v>
      </c>
      <c r="C74" s="18" t="s">
        <v>57</v>
      </c>
      <c r="D74" s="16"/>
      <c r="E74" s="37"/>
      <c r="F74" s="37"/>
      <c r="G74" s="37"/>
      <c r="H74" s="94"/>
      <c r="I74" s="67"/>
      <c r="J74" s="64"/>
    </row>
    <row r="75" spans="1:10" ht="15">
      <c r="A75" s="67"/>
      <c r="B75" s="12" t="s">
        <v>58</v>
      </c>
      <c r="C75" s="7"/>
      <c r="D75" s="12"/>
      <c r="E75" s="28" t="s">
        <v>5</v>
      </c>
      <c r="F75" s="31" t="s">
        <v>4</v>
      </c>
      <c r="G75" s="87" t="s">
        <v>6</v>
      </c>
      <c r="H75" s="93"/>
      <c r="I75" s="67"/>
      <c r="J75" s="64"/>
    </row>
    <row r="76" spans="1:10" ht="12.75">
      <c r="A76" s="67"/>
      <c r="B76" s="12" t="s">
        <v>26</v>
      </c>
      <c r="C76" s="7" t="s">
        <v>85</v>
      </c>
      <c r="D76" s="12"/>
      <c r="E76" s="25"/>
      <c r="F76" s="25"/>
      <c r="G76" s="35"/>
      <c r="H76" s="93"/>
      <c r="I76" s="67"/>
      <c r="J76" s="64"/>
    </row>
    <row r="77" spans="1:10" ht="12.75">
      <c r="A77" s="67"/>
      <c r="B77" s="12"/>
      <c r="C77" s="7"/>
      <c r="D77" s="12"/>
      <c r="E77" s="25"/>
      <c r="F77" s="25"/>
      <c r="G77" s="35"/>
      <c r="H77" s="93"/>
      <c r="I77" s="67"/>
      <c r="J77" s="64"/>
    </row>
    <row r="78" spans="1:10" ht="15">
      <c r="A78" s="67"/>
      <c r="B78" s="12"/>
      <c r="C78" s="7"/>
      <c r="D78" s="12" t="s">
        <v>13</v>
      </c>
      <c r="E78" s="25">
        <v>20</v>
      </c>
      <c r="F78" s="25">
        <v>150</v>
      </c>
      <c r="G78" s="26">
        <f>E78*F78</f>
        <v>3000</v>
      </c>
      <c r="H78" s="93"/>
      <c r="I78" s="67"/>
      <c r="J78" s="64"/>
    </row>
    <row r="79" spans="1:10" ht="12.75">
      <c r="A79" s="67"/>
      <c r="B79" s="12"/>
      <c r="C79" s="7"/>
      <c r="D79" s="12" t="s">
        <v>21</v>
      </c>
      <c r="E79" s="25">
        <v>20</v>
      </c>
      <c r="F79" s="25">
        <v>150</v>
      </c>
      <c r="G79" s="35">
        <f>E79*F79</f>
        <v>3000</v>
      </c>
      <c r="H79" s="93"/>
      <c r="I79" s="67"/>
      <c r="J79" s="158" t="s">
        <v>130</v>
      </c>
    </row>
    <row r="80" spans="1:10" ht="12.75">
      <c r="A80" s="67"/>
      <c r="B80" s="12"/>
      <c r="C80" s="7"/>
      <c r="D80" s="12" t="s">
        <v>14</v>
      </c>
      <c r="E80" s="25">
        <v>30</v>
      </c>
      <c r="F80" s="25">
        <v>150</v>
      </c>
      <c r="G80" s="35">
        <f>E80*F80</f>
        <v>4500</v>
      </c>
      <c r="H80" s="93"/>
      <c r="I80" s="67"/>
      <c r="J80" s="158"/>
    </row>
    <row r="81" spans="1:10" ht="12.75">
      <c r="A81" s="67"/>
      <c r="B81" s="12"/>
      <c r="C81" s="7"/>
      <c r="D81" s="12" t="s">
        <v>69</v>
      </c>
      <c r="E81" s="25">
        <v>185</v>
      </c>
      <c r="F81" s="25">
        <v>150</v>
      </c>
      <c r="G81" s="35">
        <f>E81*F81</f>
        <v>27750</v>
      </c>
      <c r="H81" s="93">
        <f>SUM(G78:G81)</f>
        <v>38250</v>
      </c>
      <c r="I81" s="67"/>
      <c r="J81" s="158"/>
    </row>
    <row r="82" spans="1:10" ht="15">
      <c r="A82" s="67"/>
      <c r="B82" s="70"/>
      <c r="C82" s="9"/>
      <c r="D82" s="9"/>
      <c r="E82" s="29"/>
      <c r="F82" s="39"/>
      <c r="G82" s="88"/>
      <c r="H82" s="100"/>
      <c r="I82" s="67"/>
      <c r="J82" s="64"/>
    </row>
    <row r="83" spans="1:10" ht="15">
      <c r="A83" s="67"/>
      <c r="B83" s="12" t="s">
        <v>59</v>
      </c>
      <c r="C83" s="7"/>
      <c r="D83" s="12"/>
      <c r="E83" s="28" t="s">
        <v>30</v>
      </c>
      <c r="F83" s="31" t="s">
        <v>29</v>
      </c>
      <c r="G83" s="87" t="s">
        <v>6</v>
      </c>
      <c r="H83" s="93"/>
      <c r="I83" s="67"/>
      <c r="J83" s="64"/>
    </row>
    <row r="84" spans="1:10" ht="15">
      <c r="A84" s="67"/>
      <c r="B84" s="12" t="s">
        <v>27</v>
      </c>
      <c r="C84" s="7" t="s">
        <v>86</v>
      </c>
      <c r="D84" s="12"/>
      <c r="E84" s="25"/>
      <c r="F84" s="25"/>
      <c r="G84" s="26"/>
      <c r="H84" s="93"/>
      <c r="I84" s="67"/>
      <c r="J84" s="64"/>
    </row>
    <row r="85" spans="1:10" ht="15">
      <c r="A85" s="67"/>
      <c r="B85" s="12"/>
      <c r="C85" s="7" t="s">
        <v>28</v>
      </c>
      <c r="D85" s="12"/>
      <c r="E85" s="25"/>
      <c r="F85" s="25"/>
      <c r="G85" s="26"/>
      <c r="H85" s="93"/>
      <c r="I85" s="67"/>
      <c r="J85" s="64"/>
    </row>
    <row r="86" spans="1:10" ht="15">
      <c r="A86" s="67"/>
      <c r="B86" s="12"/>
      <c r="C86" s="7"/>
      <c r="D86" s="12" t="s">
        <v>15</v>
      </c>
      <c r="E86" s="25">
        <v>250</v>
      </c>
      <c r="F86" s="25">
        <v>25</v>
      </c>
      <c r="G86" s="26">
        <f>E86*F86</f>
        <v>6250</v>
      </c>
      <c r="H86" s="93"/>
      <c r="I86" s="67"/>
      <c r="J86" s="158" t="s">
        <v>130</v>
      </c>
    </row>
    <row r="87" spans="1:10" ht="15">
      <c r="A87" s="67"/>
      <c r="B87" s="12"/>
      <c r="C87" s="7"/>
      <c r="D87" s="12" t="s">
        <v>14</v>
      </c>
      <c r="E87" s="25">
        <v>930</v>
      </c>
      <c r="F87" s="25">
        <v>25</v>
      </c>
      <c r="G87" s="26">
        <f>E87*F87</f>
        <v>23250</v>
      </c>
      <c r="H87" s="93"/>
      <c r="I87" s="67"/>
      <c r="J87" s="158"/>
    </row>
    <row r="88" spans="1:10" ht="15.75" thickBot="1">
      <c r="A88" s="67"/>
      <c r="B88" s="11"/>
      <c r="C88" s="4"/>
      <c r="D88" s="11" t="s">
        <v>32</v>
      </c>
      <c r="E88" s="32">
        <v>130</v>
      </c>
      <c r="F88" s="32">
        <v>25</v>
      </c>
      <c r="G88" s="89">
        <f>E88*F88</f>
        <v>3250</v>
      </c>
      <c r="H88" s="99">
        <f>SUM(G86:G88)</f>
        <v>32750</v>
      </c>
      <c r="I88" s="67"/>
      <c r="J88" s="158"/>
    </row>
    <row r="89" spans="1:10" ht="12.75">
      <c r="A89" s="67"/>
      <c r="B89" s="72" t="s">
        <v>60</v>
      </c>
      <c r="C89" s="57"/>
      <c r="D89" s="52"/>
      <c r="E89" s="53"/>
      <c r="F89" s="53"/>
      <c r="G89" s="53"/>
      <c r="H89" s="95" t="s">
        <v>6</v>
      </c>
      <c r="I89" s="67"/>
      <c r="J89" s="64"/>
    </row>
    <row r="90" spans="1:10" ht="13.5" thickBot="1">
      <c r="A90" s="67"/>
      <c r="B90" s="75"/>
      <c r="C90" s="58"/>
      <c r="D90" s="59"/>
      <c r="E90" s="60"/>
      <c r="F90" s="60"/>
      <c r="G90" s="60"/>
      <c r="H90" s="96">
        <f>SUM(H81:H88)</f>
        <v>71000</v>
      </c>
      <c r="I90" s="67"/>
      <c r="J90" s="65"/>
    </row>
    <row r="91" spans="1:10" ht="13.5" thickBot="1">
      <c r="A91" s="67"/>
      <c r="B91" s="76" t="s">
        <v>61</v>
      </c>
      <c r="C91" s="43" t="s">
        <v>97</v>
      </c>
      <c r="D91" s="41"/>
      <c r="E91" s="42"/>
      <c r="F91" s="42"/>
      <c r="G91" s="42"/>
      <c r="H91" s="101"/>
      <c r="I91" s="67"/>
      <c r="J91" s="128"/>
    </row>
    <row r="92" spans="1:10" ht="12.75">
      <c r="A92" s="67"/>
      <c r="B92" s="12" t="s">
        <v>99</v>
      </c>
      <c r="C92" s="40" t="s">
        <v>100</v>
      </c>
      <c r="D92" s="7"/>
      <c r="E92" s="35"/>
      <c r="F92" s="35"/>
      <c r="G92" s="44"/>
      <c r="H92" s="97"/>
      <c r="I92" s="67"/>
      <c r="J92" s="158" t="s">
        <v>130</v>
      </c>
    </row>
    <row r="93" spans="1:10" ht="12.75">
      <c r="A93" s="67"/>
      <c r="B93" s="12"/>
      <c r="C93" s="40" t="s">
        <v>106</v>
      </c>
      <c r="D93" s="7"/>
      <c r="E93" s="35"/>
      <c r="F93" s="35"/>
      <c r="G93" s="44"/>
      <c r="H93" s="97"/>
      <c r="I93" s="67"/>
      <c r="J93" s="158"/>
    </row>
    <row r="94" spans="1:10" ht="13.5" thickBot="1">
      <c r="A94" s="67"/>
      <c r="B94" s="11"/>
      <c r="C94" s="10"/>
      <c r="D94" s="4" t="s">
        <v>13</v>
      </c>
      <c r="E94" s="36"/>
      <c r="F94" s="36"/>
      <c r="G94" s="90">
        <v>50000</v>
      </c>
      <c r="H94" s="102"/>
      <c r="I94" s="67"/>
      <c r="J94" s="158"/>
    </row>
    <row r="95" spans="1:10" ht="12.75">
      <c r="A95" s="67"/>
      <c r="B95" s="72" t="s">
        <v>98</v>
      </c>
      <c r="C95" s="57"/>
      <c r="D95" s="51"/>
      <c r="E95" s="53"/>
      <c r="F95" s="53"/>
      <c r="G95" s="91"/>
      <c r="H95" s="95" t="s">
        <v>96</v>
      </c>
      <c r="I95" s="67"/>
      <c r="J95" s="129"/>
    </row>
    <row r="96" spans="1:10" ht="15.75" thickBot="1">
      <c r="A96" s="67"/>
      <c r="B96" s="75"/>
      <c r="C96" s="58"/>
      <c r="D96" s="61"/>
      <c r="E96" s="60"/>
      <c r="F96" s="60"/>
      <c r="G96" s="92"/>
      <c r="H96" s="96">
        <v>50000</v>
      </c>
      <c r="I96" s="114"/>
      <c r="J96" s="130"/>
    </row>
    <row r="97" spans="1:10" ht="15.75" thickBot="1">
      <c r="A97" s="67"/>
      <c r="B97" s="76" t="s">
        <v>101</v>
      </c>
      <c r="C97" s="43" t="s">
        <v>102</v>
      </c>
      <c r="D97" s="3"/>
      <c r="E97" s="36"/>
      <c r="F97" s="36"/>
      <c r="G97" s="36"/>
      <c r="H97" s="101"/>
      <c r="I97" s="67"/>
      <c r="J97" s="130"/>
    </row>
    <row r="98" spans="1:10" ht="12.75">
      <c r="A98" s="67"/>
      <c r="B98" s="12" t="s">
        <v>103</v>
      </c>
      <c r="C98" s="40" t="s">
        <v>104</v>
      </c>
      <c r="D98" s="6"/>
      <c r="E98" s="35"/>
      <c r="F98" s="35"/>
      <c r="G98" s="35"/>
      <c r="H98" s="97"/>
      <c r="I98" s="67"/>
      <c r="J98" s="128"/>
    </row>
    <row r="99" spans="1:10" ht="12.75">
      <c r="A99" s="67"/>
      <c r="B99" s="12"/>
      <c r="C99" s="40"/>
      <c r="D99" s="6"/>
      <c r="E99" s="35"/>
      <c r="F99" s="35"/>
      <c r="G99" s="35"/>
      <c r="H99" s="97"/>
      <c r="I99" s="67"/>
      <c r="J99" s="64"/>
    </row>
    <row r="100" spans="1:10" ht="13.5" thickBot="1">
      <c r="A100" s="67"/>
      <c r="B100" s="11"/>
      <c r="C100" s="10"/>
      <c r="D100" s="3"/>
      <c r="E100" s="36"/>
      <c r="F100" s="36"/>
      <c r="G100" s="36"/>
      <c r="H100" s="102"/>
      <c r="I100" s="67"/>
      <c r="J100" s="158" t="s">
        <v>130</v>
      </c>
    </row>
    <row r="101" spans="1:10" ht="12.75">
      <c r="A101" s="67"/>
      <c r="B101" s="73" t="s">
        <v>105</v>
      </c>
      <c r="C101" s="62"/>
      <c r="D101" s="55"/>
      <c r="E101" s="56"/>
      <c r="F101" s="56"/>
      <c r="G101" s="56"/>
      <c r="H101" s="98" t="s">
        <v>96</v>
      </c>
      <c r="I101" s="67"/>
      <c r="J101" s="159"/>
    </row>
    <row r="102" spans="1:10" ht="13.5" thickBot="1">
      <c r="A102" s="67"/>
      <c r="B102" s="73"/>
      <c r="C102" s="62"/>
      <c r="D102" s="55"/>
      <c r="E102" s="56"/>
      <c r="F102" s="56"/>
      <c r="G102" s="56"/>
      <c r="H102" s="98">
        <v>50000</v>
      </c>
      <c r="I102" s="67"/>
      <c r="J102" s="160"/>
    </row>
    <row r="103" spans="1:10" ht="12.75">
      <c r="A103" s="67"/>
      <c r="B103" s="68" t="s">
        <v>64</v>
      </c>
      <c r="C103" s="18" t="s">
        <v>63</v>
      </c>
      <c r="D103" s="13"/>
      <c r="E103" s="37"/>
      <c r="F103" s="37"/>
      <c r="G103" s="37"/>
      <c r="H103" s="94"/>
      <c r="I103" s="67"/>
      <c r="J103" s="64"/>
    </row>
    <row r="104" spans="1:10" ht="15">
      <c r="A104" s="67"/>
      <c r="B104" s="12" t="s">
        <v>66</v>
      </c>
      <c r="C104" s="7"/>
      <c r="D104" s="7"/>
      <c r="E104" s="29"/>
      <c r="F104" s="29"/>
      <c r="G104" s="82"/>
      <c r="H104" s="93"/>
      <c r="I104" s="67"/>
      <c r="J104" s="64"/>
    </row>
    <row r="105" spans="1:10" ht="15">
      <c r="A105" s="67"/>
      <c r="B105" s="12"/>
      <c r="C105" s="7" t="s">
        <v>120</v>
      </c>
      <c r="D105" s="7"/>
      <c r="E105" s="24"/>
      <c r="F105" s="24"/>
      <c r="G105" s="26">
        <v>40000</v>
      </c>
      <c r="H105" s="93"/>
      <c r="I105" s="67"/>
      <c r="J105" s="64"/>
    </row>
    <row r="106" spans="1:10" ht="13.5" thickBot="1">
      <c r="A106" s="67"/>
      <c r="B106" s="12" t="s">
        <v>63</v>
      </c>
      <c r="C106" s="7" t="s">
        <v>91</v>
      </c>
      <c r="D106" s="7"/>
      <c r="E106" s="24"/>
      <c r="F106" s="24"/>
      <c r="G106" s="35">
        <v>45000</v>
      </c>
      <c r="H106" s="99"/>
      <c r="I106" s="67"/>
      <c r="J106" s="64"/>
    </row>
    <row r="107" spans="1:10" ht="12.75">
      <c r="A107" s="67"/>
      <c r="B107" s="72" t="s">
        <v>68</v>
      </c>
      <c r="C107" s="57"/>
      <c r="D107" s="52"/>
      <c r="E107" s="53"/>
      <c r="F107" s="53"/>
      <c r="G107" s="53"/>
      <c r="H107" s="115" t="s">
        <v>6</v>
      </c>
      <c r="I107" s="116"/>
      <c r="J107" s="64"/>
    </row>
    <row r="108" spans="1:10" ht="13.5" thickBot="1">
      <c r="A108" s="78"/>
      <c r="B108" s="63"/>
      <c r="C108" s="58"/>
      <c r="D108" s="59"/>
      <c r="E108" s="60"/>
      <c r="F108" s="60"/>
      <c r="G108" s="60"/>
      <c r="H108" s="103">
        <v>85000</v>
      </c>
      <c r="I108" s="117">
        <f>SUM(H34+H47+H64+H73+H90+H96+H102+H108)</f>
        <v>1533000</v>
      </c>
      <c r="J108" s="65" t="s">
        <v>82</v>
      </c>
    </row>
    <row r="109" spans="1:10" ht="13.5" thickBot="1">
      <c r="A109" s="137" t="s">
        <v>135</v>
      </c>
      <c r="B109" s="68" t="s">
        <v>107</v>
      </c>
      <c r="C109" s="18" t="s">
        <v>77</v>
      </c>
      <c r="D109" s="13"/>
      <c r="E109" s="37"/>
      <c r="F109" s="37"/>
      <c r="G109" s="37"/>
      <c r="H109" s="94"/>
      <c r="I109" s="77"/>
      <c r="J109" s="64"/>
    </row>
    <row r="110" spans="1:10" ht="15">
      <c r="A110" s="67"/>
      <c r="B110" s="12" t="s">
        <v>108</v>
      </c>
      <c r="C110" s="7"/>
      <c r="D110" s="7"/>
      <c r="E110" s="29"/>
      <c r="F110" s="29"/>
      <c r="G110" s="82"/>
      <c r="H110" s="93"/>
      <c r="I110" s="67"/>
      <c r="J110" s="64"/>
    </row>
    <row r="111" spans="1:10" ht="12.75">
      <c r="A111" s="67"/>
      <c r="B111" s="12"/>
      <c r="C111" s="7"/>
      <c r="D111" s="7"/>
      <c r="E111" s="24"/>
      <c r="F111" s="24"/>
      <c r="G111" s="35"/>
      <c r="H111" s="93"/>
      <c r="I111" s="67"/>
      <c r="J111" s="64"/>
    </row>
    <row r="112" spans="1:10" ht="13.5" thickBot="1">
      <c r="A112" s="67"/>
      <c r="B112" s="12" t="s">
        <v>62</v>
      </c>
      <c r="C112" s="7" t="s">
        <v>113</v>
      </c>
      <c r="D112" s="7"/>
      <c r="E112" s="24"/>
      <c r="F112" s="24"/>
      <c r="G112" s="35"/>
      <c r="H112" s="99"/>
      <c r="I112" s="78"/>
      <c r="J112" s="64"/>
    </row>
    <row r="113" spans="1:10" ht="12.75">
      <c r="A113" s="67"/>
      <c r="B113" s="72" t="s">
        <v>95</v>
      </c>
      <c r="C113" s="57"/>
      <c r="D113" s="52"/>
      <c r="E113" s="53"/>
      <c r="F113" s="53"/>
      <c r="G113" s="53"/>
      <c r="H113" s="115" t="s">
        <v>6</v>
      </c>
      <c r="I113" s="116"/>
      <c r="J113" s="64"/>
    </row>
    <row r="114" spans="1:10" ht="13.5" thickBot="1">
      <c r="A114" s="78"/>
      <c r="B114" s="75"/>
      <c r="C114" s="58"/>
      <c r="D114" s="59"/>
      <c r="E114" s="60"/>
      <c r="F114" s="60"/>
      <c r="G114" s="60"/>
      <c r="H114" s="103">
        <v>1020000</v>
      </c>
      <c r="I114" s="118">
        <v>1020000</v>
      </c>
      <c r="J114" s="65" t="s">
        <v>83</v>
      </c>
    </row>
    <row r="115" spans="1:10" ht="13.5" thickBot="1">
      <c r="A115" s="137" t="s">
        <v>136</v>
      </c>
      <c r="B115" s="68" t="s">
        <v>109</v>
      </c>
      <c r="C115" s="18" t="s">
        <v>92</v>
      </c>
      <c r="D115" s="13"/>
      <c r="E115" s="37"/>
      <c r="F115" s="37"/>
      <c r="G115" s="37"/>
      <c r="H115" s="94"/>
      <c r="I115" s="77"/>
      <c r="J115" s="64"/>
    </row>
    <row r="116" spans="1:10" ht="15">
      <c r="A116" s="67"/>
      <c r="B116" s="12" t="s">
        <v>110</v>
      </c>
      <c r="C116" s="7"/>
      <c r="D116" s="7"/>
      <c r="E116" s="29"/>
      <c r="F116" s="29"/>
      <c r="G116" s="80" t="s">
        <v>6</v>
      </c>
      <c r="H116" s="93"/>
      <c r="I116" s="67"/>
      <c r="J116" s="64"/>
    </row>
    <row r="117" spans="1:10" ht="12.75">
      <c r="A117" s="67"/>
      <c r="B117" s="12" t="s">
        <v>65</v>
      </c>
      <c r="C117" s="7"/>
      <c r="D117" s="7"/>
      <c r="E117" s="24"/>
      <c r="F117" s="24"/>
      <c r="G117" s="35">
        <v>428263.86</v>
      </c>
      <c r="H117" s="93"/>
      <c r="I117" s="67"/>
      <c r="J117" s="64"/>
    </row>
    <row r="118" spans="1:10" ht="15">
      <c r="A118" s="67"/>
      <c r="B118" s="12" t="s">
        <v>111</v>
      </c>
      <c r="C118" s="7"/>
      <c r="D118" s="7"/>
      <c r="E118" s="28"/>
      <c r="F118" s="28"/>
      <c r="G118" s="87" t="s">
        <v>6</v>
      </c>
      <c r="H118" s="93"/>
      <c r="I118" s="67"/>
      <c r="J118" s="64"/>
    </row>
    <row r="119" spans="1:10" ht="12.75">
      <c r="A119" s="67"/>
      <c r="B119" s="12" t="s">
        <v>67</v>
      </c>
      <c r="C119" s="7"/>
      <c r="D119" s="7"/>
      <c r="E119" s="24"/>
      <c r="F119" s="24"/>
      <c r="G119" s="132">
        <v>208778.62</v>
      </c>
      <c r="H119" s="131"/>
      <c r="I119" s="67"/>
      <c r="J119" s="64"/>
    </row>
    <row r="120" spans="1:10" ht="12.75">
      <c r="A120" s="67"/>
      <c r="B120" s="12"/>
      <c r="C120" s="7"/>
      <c r="D120" s="7" t="s">
        <v>114</v>
      </c>
      <c r="E120" s="24"/>
      <c r="F120" s="24"/>
      <c r="G120" s="133"/>
      <c r="H120" s="35">
        <v>637042.48</v>
      </c>
      <c r="I120" s="67"/>
      <c r="J120" s="64"/>
    </row>
    <row r="121" spans="1:10" ht="13.5" thickBot="1">
      <c r="A121" s="67"/>
      <c r="B121" s="12" t="s">
        <v>93</v>
      </c>
      <c r="C121" s="7" t="s">
        <v>121</v>
      </c>
      <c r="D121" s="7" t="s">
        <v>117</v>
      </c>
      <c r="E121" s="24"/>
      <c r="F121" s="24"/>
      <c r="G121" s="134"/>
      <c r="H121" s="35">
        <v>129957.52</v>
      </c>
      <c r="I121" s="78"/>
      <c r="J121" s="64"/>
    </row>
    <row r="122" spans="1:10" ht="12.75">
      <c r="A122" s="67"/>
      <c r="B122" s="72" t="s">
        <v>112</v>
      </c>
      <c r="C122" s="57"/>
      <c r="D122" s="52"/>
      <c r="E122" s="53"/>
      <c r="F122" s="53"/>
      <c r="G122" s="53"/>
      <c r="H122" s="115" t="s">
        <v>6</v>
      </c>
      <c r="I122" s="116"/>
      <c r="J122" s="64"/>
    </row>
    <row r="123" spans="1:10" ht="13.5" thickBot="1">
      <c r="A123" s="67"/>
      <c r="B123" s="127"/>
      <c r="C123" s="62"/>
      <c r="D123" s="55"/>
      <c r="E123" s="56"/>
      <c r="F123" s="56"/>
      <c r="G123" s="56"/>
      <c r="H123" s="103">
        <f>SUM(G117+G119+H121)</f>
        <v>767000</v>
      </c>
      <c r="I123" s="118">
        <v>767000</v>
      </c>
      <c r="J123" s="65"/>
    </row>
    <row r="124" spans="1:10" ht="15">
      <c r="A124" s="67"/>
      <c r="B124" s="119"/>
      <c r="C124" s="119"/>
      <c r="D124" s="119"/>
      <c r="E124" s="120"/>
      <c r="F124" s="120"/>
      <c r="G124" s="87"/>
      <c r="H124" s="125"/>
      <c r="I124" s="126"/>
      <c r="J124" s="9"/>
    </row>
    <row r="125" spans="1:10" ht="15.75" thickBot="1">
      <c r="A125" s="78"/>
      <c r="B125" s="119"/>
      <c r="C125" s="119"/>
      <c r="D125" s="119"/>
      <c r="E125" s="120"/>
      <c r="F125" s="120"/>
      <c r="G125" s="121" t="s">
        <v>31</v>
      </c>
      <c r="H125" s="122">
        <f>SUM(H10+H34+H47+H64+H73+H90+H96+H102+H108+H114+H128+H123)</f>
        <v>3570000</v>
      </c>
      <c r="I125" s="123">
        <f>SUM(I10+I108+I114+I123)</f>
        <v>3570000</v>
      </c>
      <c r="J125" s="124"/>
    </row>
    <row r="126" spans="2:9" ht="15">
      <c r="B126" s="1" t="s">
        <v>124</v>
      </c>
      <c r="I126" s="38"/>
    </row>
  </sheetData>
  <sheetProtection/>
  <mergeCells count="22">
    <mergeCell ref="J43:J45"/>
    <mergeCell ref="J51:J55"/>
    <mergeCell ref="H6:H7"/>
    <mergeCell ref="J60:J62"/>
    <mergeCell ref="J69:J71"/>
    <mergeCell ref="J79:J81"/>
    <mergeCell ref="J86:J88"/>
    <mergeCell ref="J100:J102"/>
    <mergeCell ref="J92:J94"/>
    <mergeCell ref="J14:J19"/>
    <mergeCell ref="J21:J25"/>
    <mergeCell ref="J30:J32"/>
    <mergeCell ref="I6:I7"/>
    <mergeCell ref="J6:J7"/>
    <mergeCell ref="A4:J5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87401575" bottom="0.787401575" header="0.3" footer="0.3"/>
  <pageSetup fitToHeight="1" fitToWidth="1" horizontalDpi="300" verticalDpi="300" orientation="portrait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Wilmer, Simon</cp:lastModifiedBy>
  <cp:lastPrinted>2013-08-21T07:40:19Z</cp:lastPrinted>
  <dcterms:created xsi:type="dcterms:W3CDTF">2013-05-16T09:46:45Z</dcterms:created>
  <dcterms:modified xsi:type="dcterms:W3CDTF">2013-08-21T07:42:08Z</dcterms:modified>
  <cp:category/>
  <cp:version/>
  <cp:contentType/>
  <cp:contentStatus/>
</cp:coreProperties>
</file>