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9150" activeTab="0"/>
  </bookViews>
  <sheets>
    <sheet name="Tabelle1" sheetId="1" r:id="rId1"/>
    <sheet name="Tabelle2" sheetId="2" r:id="rId2"/>
    <sheet name="Tabelle3" sheetId="3" r:id="rId3"/>
  </sheets>
  <externalReferences>
    <externalReference r:id="rId6"/>
  </externalReferences>
  <definedNames>
    <definedName name="_xlnm.Print_Area" localSheetId="0">'Tabelle1'!$A$1:$O$214</definedName>
  </definedNames>
  <calcPr fullCalcOnLoad="1"/>
</workbook>
</file>

<file path=xl/sharedStrings.xml><?xml version="1.0" encoding="utf-8"?>
<sst xmlns="http://schemas.openxmlformats.org/spreadsheetml/2006/main" count="257" uniqueCount="133">
  <si>
    <t>Gebührenbedarfsberechnung für die kostenrechnende</t>
  </si>
  <si>
    <t>Einrichtung "Abfallwirtschaft"</t>
  </si>
  <si>
    <t>für das</t>
  </si>
  <si>
    <t>Haushaltsjahr 2008 (UA 7210)</t>
  </si>
  <si>
    <t xml:space="preserve"> I.</t>
  </si>
  <si>
    <t>Ausgaben UA 7210</t>
  </si>
  <si>
    <t xml:space="preserve"> 1.</t>
  </si>
  <si>
    <t>Personalausgaben</t>
  </si>
  <si>
    <t>€</t>
  </si>
  <si>
    <t xml:space="preserve"> 2.</t>
  </si>
  <si>
    <t>Sachausgaben</t>
  </si>
  <si>
    <t xml:space="preserve"> 3.</t>
  </si>
  <si>
    <t>Mieten, Pachten, Entschädigungen</t>
  </si>
  <si>
    <t>4.</t>
  </si>
  <si>
    <t>Bewirtschaftung Grundstücke</t>
  </si>
  <si>
    <t>5.</t>
  </si>
  <si>
    <t>Entgeltzahlung an WBC</t>
  </si>
  <si>
    <t>6.</t>
  </si>
  <si>
    <t>Entgeltzahlung an Deponiebewirtschaftungsgesellschaft Coesfeld GmbH</t>
  </si>
  <si>
    <t>7.</t>
  </si>
  <si>
    <t>Sachverständigen-/Verfahrenskosten</t>
  </si>
  <si>
    <t>8.</t>
  </si>
  <si>
    <t xml:space="preserve">Innere Verrechnung gemäß </t>
  </si>
  <si>
    <t>§ 14 Abs. 3 GemHVO</t>
  </si>
  <si>
    <t>9.</t>
  </si>
  <si>
    <t>Abschreibung des Anlagekapitals</t>
  </si>
  <si>
    <t>10.</t>
  </si>
  <si>
    <t>Verzinsung des Anlagekapitals</t>
  </si>
  <si>
    <t>11.</t>
  </si>
  <si>
    <t>Zuführung zur SR "Abfallwirtschaft"</t>
  </si>
  <si>
    <t>- Zinseinnahmen aus dem Rücklagenbestand:</t>
  </si>
  <si>
    <t xml:space="preserve">- Zinseinnahmen "Inneres Darlehen" </t>
  </si>
  <si>
    <t>Ausgaben insgesamt:</t>
  </si>
  <si>
    <t>II.</t>
  </si>
  <si>
    <t>Einnahmen UA 7210</t>
  </si>
  <si>
    <t>1.</t>
  </si>
  <si>
    <t xml:space="preserve">Benutzungsgebühren </t>
  </si>
  <si>
    <t>2.</t>
  </si>
  <si>
    <t xml:space="preserve">Mieten/Pachten </t>
  </si>
  <si>
    <t>3.</t>
  </si>
  <si>
    <t>Erstattung Personalkosten WBC</t>
  </si>
  <si>
    <t>Zinseinnahmen inneres Darlehen</t>
  </si>
  <si>
    <t>Einnahmen insgesamt:</t>
  </si>
  <si>
    <t>Differenz von Ausgaben und Einnahmen:</t>
  </si>
  <si>
    <t>Erläuterungen zu den Ausgaben der kostenrechnenden Einrichtung "Abfallwirtschaft" (UA 7210)</t>
  </si>
  <si>
    <t>(Die Nummerierung entspricht der Nummerierung der vorstehenden Ausgabenzusammenstellung)</t>
  </si>
  <si>
    <t xml:space="preserve"> 1. </t>
  </si>
  <si>
    <t>Es handelt sich hierbei um Personalkosten bzw. Personalkostenanteile von Bediensteten,die Aufgaben im Rahmen der kostenrechneden Ewinrichtung "Abfallwirtschaft" wahrnehmen.</t>
  </si>
  <si>
    <t>Anteilige Kosten des UA 7210 an den Gesamtkosten der Sachausgaben unter Berücksichtigung der für die kostenrechnende Einrichtung tätigen Bediensteten.</t>
  </si>
  <si>
    <t>Pachtzahlungen für die Inanspruchnahme von Grundstücksflächen im Bereich der Deponie Höven.  Die Zahlungsverpflichtung hierfür wurde unter Berücksichtigung der bestehenden Verträge nicht auf die Wirtschaftsbetriebe Kreis Coesfeld GmbH übergeleitet. Darüber hinaus werden aus diesem Haushaltsansatz die nach dem AAV-Gesetz zu leistenden Beiträge an den Altlastensanierungs- und Altlastenaufbereitungsverband gezahlt.</t>
  </si>
  <si>
    <t xml:space="preserve"> 4.</t>
  </si>
  <si>
    <t>Abwassergebühr für das nach Vorbehandlung in der Sickerwasserbehandlungsanlage auf dem Gelände der ehemaligen Deponie Höven der Kläranlage der Stadt Coesfeld zugeführte Deponiesickerwasser.</t>
  </si>
  <si>
    <t>Entgelte, die der Kreis den Wirtschaftsbetrieben Kreis Coesfeld GmbH für die Wahrnehmung von Aufgaben der Abfallwirtschaft im Haushaltsjahr 2008 zu zahlen hat.</t>
  </si>
  <si>
    <t>Entgelte, die der Kreis der Deponiebewirtschaftungsgesellschaft im Haushaltsjahr 2008 für Maßnahmen der Deponiesickerwasseraufbereitung und der Verwertung von Deponiegas zu zahlen hat.</t>
  </si>
  <si>
    <t>Sachverständigen- und Verfahrenskosten im Bereich der Abfallentsorgung.</t>
  </si>
  <si>
    <t>Der Ansatz beinhaltet einen pauschal von den Personalausgaben des UA 7210 ermittelten Betrag, der anteilige Personalkosten der anderen an der kostendeckenden Einrichtung beteiligten Ämter sowie die Sachkosten der Arbeitspätze abdecken soll. Die Ermittlung erfolgte auf der Grundlage des KGST-Berichts "Kosten eines Arbeitsplatzes".</t>
  </si>
  <si>
    <t>9. 10.</t>
  </si>
  <si>
    <t>Für das beim Kreis verbliebene unbewegliche Anlagevermögen ist im Verwaltungshaushalt auch eine angemessene Abschreibung und Verzinsung zu berücksichtigen. Die Verzinsung des Anlagekapitals erfolgt z. Zt. Mit 6,5 %.</t>
  </si>
  <si>
    <t>Zuführung von Zinseinnahmen zur Sonderrücklage "Abfallwirtschaft" für die Rekultivierung der ehemaligen Deponie Höven sowie eine Zuführung zur Sonderücklage "Abfallwirtschaft" für die Rekultivierung der Bodendeponie Flamschen.</t>
  </si>
  <si>
    <t xml:space="preserve">Erläuterungen zu den Einnahmen der kostenrechnenden Einrichtung "Abfallwirtschaft" (UA 7210) </t>
  </si>
  <si>
    <t xml:space="preserve">(Die Nummerierung entspricht der Nummerierung der vorstehenden Einnahmenzusammenstellung) </t>
  </si>
  <si>
    <t>Benutzungsgebühren für die Inanspruchnahme von Abfallentsorgungsanlagen. Die Mengen der voraussichtlich im Haushaltsjahr 2007 anfallenden Abfälle sowie die Gebührensätze für die verschiedenen Abfallarten sind den als Anlage beigefügten Erläuterungen zu entnehmen.</t>
  </si>
  <si>
    <t>Die Deponiebewirtschaftungsgesellschaft Coesfeld GmbH hat für die Nutzung von Flächen im Zusammenhang mit dem Betrieb der Sickerwasserbehandlungsanlage und des Blockheizkraftwerkes auf der Deponie Höven an den Kreis ein Nutzungsentgelt in H von z. Zt. rd. 5.100,-- EURO /Jahr zu zahlen.</t>
  </si>
  <si>
    <t>Erstattung von Personalkosten durch die Wirtschaftsbetriebe Kreis Coesfeld GmbH an den Kreis Coesfeld.</t>
  </si>
  <si>
    <t>Zinsen, die der Kreis für die Inanspruchnaheme eines "Inneren Darlehens" aus dem Bestand der Sonderrücklage "Abfallwirtschaft" der Rücklage zuzuführen hat.</t>
  </si>
  <si>
    <t xml:space="preserve">Erläuterungen zu den voraussichtlichen Gebühreneinnahmen im Bereich der </t>
  </si>
  <si>
    <t>kostenrechnenden Einrichtung "Abfallwirtschaft" im HJ 2008</t>
  </si>
  <si>
    <t>I.</t>
  </si>
  <si>
    <t>Gebühreneinahmen im Rahmen der Restabfallentsorgung</t>
  </si>
  <si>
    <t xml:space="preserve">Gebühreneinnahmen aus Anlieferungen von Restabfällen im Rahmen des </t>
  </si>
  <si>
    <t>gemeindlichen Anschluss- und Benutzungszwanges</t>
  </si>
  <si>
    <t>a)</t>
  </si>
  <si>
    <t>Gewichtsbezogener Gebührenanteil</t>
  </si>
  <si>
    <t>Im Rahmen der Hausmüllanlieferungen durch die kreisangehörigen Städte und Gemeinden ist im Haushaltsjahr 2008 von einer anzuliefernden Jahresrestabfallmenge von rd. 26.600 t auszugehen. Diese Menge resultiert aus den Inhalten der 60/90/120/240-l-Restmüllgefäße, der 1.100-5.000-l-Container sowie aus Sperrmüllsammlungen. Hieraus sind unter Berücksichtigung nachstehenden Gebührensatzes voraussichtlich nachstehende Gebühreneinnahmen zu erwarten.</t>
  </si>
  <si>
    <t>t</t>
  </si>
  <si>
    <t>x</t>
  </si>
  <si>
    <t>=</t>
  </si>
  <si>
    <t>b)</t>
  </si>
  <si>
    <t>Grundgebühr</t>
  </si>
  <si>
    <t>Unter Berücksichtigung der Anzahl der am 01.07.2007 im Rahmen des gemeindlichen Anschluss- und Benutzungszwanges vorhandenen Müllgefäße sowie der vorgesehenen unterschiedlichen Gewichtung der verschiedenen Gefäßgrößen ergeben sich unter Ansatz der nachstehenden Gebührensätze nachstehende Einnahmen durch die Grundgebühren:</t>
  </si>
  <si>
    <t>60/90/120-l-Restmüllgefäß (1,00 Einheit):</t>
  </si>
  <si>
    <t>Stück</t>
  </si>
  <si>
    <t>€               =</t>
  </si>
  <si>
    <t>60/90/120-l-Restmüllgefäß (1,06 Einheit):</t>
  </si>
  <si>
    <t>60/90/120-l-Restmüllgefäß (1,10 Einheit):</t>
  </si>
  <si>
    <t>240-l-Restmüllgefäß (2 Einheiten):</t>
  </si>
  <si>
    <t>1.100-l-Restmüllcontainer (10 Einheiten):</t>
  </si>
  <si>
    <t>2.500-l-Restmüllcontainer (21 Einheiten):</t>
  </si>
  <si>
    <t>5.000-l-Restmüllcontainer (42 Einheiten):</t>
  </si>
  <si>
    <t>Insgesamt:</t>
  </si>
  <si>
    <t xml:space="preserve">Gebühreneinnahmen aus dem kommunalen Bereich für die Entsorgung der Abfälle zur Beseitigung </t>
  </si>
  <si>
    <t>(z.B. Verwaltung, Bauhöfe, Schulen)</t>
  </si>
  <si>
    <t>Die unter dies Position fallenden Abfälle werden von der Beleihung nach § 16 Abs. 2 Kreislaufwirtschafts- und Abfallgesetz ausgenommen, da ansonsten in diesem Bereich die Entsorgungskosten um die Mehrwertsteuer verteuert würden; dies liegt darin begründet, dass im kommunalen Bereich kein Vorsteuerabzug vorgenommen werden kann. Daher wird dieser Bereich nach wie vor über die Gebührensatzung des Kreises abgerechnet. Unter Berücksichtgung einer kalkulierten Menge von 200 t und des nachstehenden Gebührensatzes fallen voraussichtlich nachstehende Gebühreneinnahmen an:</t>
  </si>
  <si>
    <t xml:space="preserve">Gebühreneinnahmen aus dem Umschlag von Restabfällen in Coesfeld-Brink und dem   </t>
  </si>
  <si>
    <t>Transport zur Müllverbrennungsanlage Oberhausen</t>
  </si>
  <si>
    <t>Im Rahmen der thermischen Behandlung von Restabfällen aus dem Kreis Coesfeld werden im Jahr  2008 aus dem Nordteil des Kreisgebietes Restabfälle in Coesfeld-Brink umgeschlagen und der Müllverbrennung zugeführt. Als Umschlagsmenge werden für das Jahr 2008 noch insgesamt 2.500 t gebührenpflichtige Umschlagsmengen prognostiziert. Unter Berücksichtigung des Gebührensatzes ergeben sich nachstehende Gebühreneinnahmen:</t>
  </si>
  <si>
    <t>€                   =</t>
  </si>
  <si>
    <t xml:space="preserve">Gebühreneinnahmen aus der Inanspruchnahme der Bodendeponie Coesfeld- </t>
  </si>
  <si>
    <t>Flamschen</t>
  </si>
  <si>
    <t>Im Jahr 2008 können keine gebührenpflichtigen Abfallmengen auf der Bodendeponie Flamschen mehr abgelagert werden. Es kann nur noch Boden im Rahmen der Rekultivierung der Bodendeponie angenommen werden. Die Annahme und die Entgeltzahlung werden über die Wirtschaftsbetriebe Kreis Coesfeld GmbH geregelt.</t>
  </si>
  <si>
    <t>III.</t>
  </si>
  <si>
    <t>Gebühreneinnahmen aus der Inanspruchnahme des Kompostwerkes Coesfeld-Brink</t>
  </si>
  <si>
    <t>Gebühreneinnahmen aus der Anlieferung von Bio- und Grünabfällen im Rahmen des</t>
  </si>
  <si>
    <t>Unter Berücksichtigung der im Jahr 2007 im Bereich des gemeindlichen Anschluss- und Benutzungszwanges zu erwartenden Mengen an Bio- und Grünabfällen wird im Jahr 2008 mit einer Anliefermenge von voraussichtlich 39.000 t Bioabfällen und 7.000 t Grünabfällen, Ast- und Strauchschnitt gerechnet.  Auf Basis der nachstehenden Gebührensätze und der voraussichtlichen Gesamtmengen ergeben sich folgende Gebühreneinnahmen:</t>
  </si>
  <si>
    <t xml:space="preserve"> =</t>
  </si>
  <si>
    <t>IV.</t>
  </si>
  <si>
    <t>Gebühreneinnahmen aus der Inanspruchnahme von sonstigen Anlagen zur Aufbereitung/</t>
  </si>
  <si>
    <t xml:space="preserve">Verwertung von Abfällen </t>
  </si>
  <si>
    <t xml:space="preserve">Aufbereitung/Verwertung von Altholz aus privaten Haushalten </t>
  </si>
  <si>
    <t>Über gemeindliche Sperrmüllsammlungen und über die Recyclinghöfe/Wertstoffhöfe in  den Gemeinden werden im Jahr 2008 voraussichtlich ca. 4.200 t Altholz einer Aufbereitung/Verwertung zugeführt. Zur Deckung der Kosten für die Inanspruchnahme der Aufbereitungsanlagen sind Benutzungsgebühren zu entrichten. Unter Berücksichtigung der voraussichtlich zu erwartenden Gesamtmengen ergeben sich nachstehende Gebühreneinnahmen:</t>
  </si>
  <si>
    <t>Aufbereitung/Verwertung von Kühlgeräten und Elektronikschrott aus privaten Haushaltungen</t>
  </si>
  <si>
    <t>Mit der Umsetzung der Elektronikschrottverordnung erfolgt die Verwertung/ Beseitigung des Elektroschrotts durch die Hersteller.</t>
  </si>
  <si>
    <t xml:space="preserve">Entsorgung von asbesthaltigen Stoffen (Kleinmengen) </t>
  </si>
  <si>
    <t>Für die Entsorgung von Kleinmengen an asbesthaltigen Abfallstoffen und Mineralwollen werden  durch den Kreis am Standort der ehemaligen Deponie Höven nach vorheriger Anmeldung asbesthaltige Stoffe angenommen. Für die Entsorgung der Abfallstoffe wird seitens des Kreises eine Benutzungsgebühr erhoben. Unter Berücksichtigung der abgeschätzten Abfallmengen und der Benutzungsgebühren ergebenen sich voraussichtlich folgende Gebühreneinnahmen:</t>
  </si>
  <si>
    <t>Verwertung von Altpapier/Pappe aus gemeindlichen und caritativen Sammlungen sowie Altmetall</t>
  </si>
  <si>
    <t>Die Erlöse werden insgesamt zur Stützung der Gebührensätze im Gebührenhaushalt "Abfallwirtschaft" eingesetzt.</t>
  </si>
  <si>
    <t>V.</t>
  </si>
  <si>
    <t>Zusammenfassung der voraussichtlichen Gebühreneinnahmen und Erlöse aus der Papier-</t>
  </si>
  <si>
    <t>verwertung im Jahr 2008 zu I. - IV.:</t>
  </si>
  <si>
    <t>I.  Benutzungsgebühren:</t>
  </si>
  <si>
    <t>II.  Erlöse aus der Verwertung:</t>
  </si>
  <si>
    <t>zu  I.1a:</t>
  </si>
  <si>
    <t>zu  I.1b:</t>
  </si>
  <si>
    <t>zu  I.2</t>
  </si>
  <si>
    <t>zu</t>
  </si>
  <si>
    <t>I.3</t>
  </si>
  <si>
    <t xml:space="preserve">zu II. </t>
  </si>
  <si>
    <t>zu III.:</t>
  </si>
  <si>
    <t>zu IV.1:</t>
  </si>
  <si>
    <t>zu IV 3:</t>
  </si>
  <si>
    <t>Anlage 3</t>
  </si>
  <si>
    <t>Für die im Rahmen der vorgenannten Sammlungen anfallenden Papiermengen entstehen keine Kosten im Rahmen der Behandlung. Vom Verwerter werden für das gesammelte Altpapiere und Altmetalle Erlöse gezahlt. Die Erlöse fließemn in das Betriebsergebnis der WBC ein.Der Gesamtbetrag für die voraussichtlich zu erwarteneden Erlöse beläuft sich in 2008 auf:</t>
  </si>
  <si>
    <t>zu IV. 4:</t>
  </si>
</sst>
</file>

<file path=xl/styles.xml><?xml version="1.0" encoding="utf-8"?>
<styleSheet xmlns="http://schemas.openxmlformats.org/spreadsheetml/2006/main">
  <numFmts count="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s>
  <fonts count="18">
    <font>
      <sz val="10"/>
      <name val="Arial"/>
      <family val="0"/>
    </font>
    <font>
      <sz val="8"/>
      <name val="Times New Roman"/>
      <family val="1"/>
    </font>
    <font>
      <sz val="9"/>
      <name val="Arial"/>
      <family val="2"/>
    </font>
    <font>
      <b/>
      <u val="single"/>
      <sz val="10"/>
      <name val="Arial"/>
      <family val="2"/>
    </font>
    <font>
      <b/>
      <sz val="10"/>
      <name val="Arial"/>
      <family val="2"/>
    </font>
    <font>
      <b/>
      <u val="single"/>
      <sz val="11"/>
      <name val="Arial"/>
      <family val="2"/>
    </font>
    <font>
      <b/>
      <u val="single"/>
      <sz val="9"/>
      <name val="Arial"/>
      <family val="2"/>
    </font>
    <font>
      <u val="single"/>
      <sz val="10"/>
      <name val="Arial"/>
      <family val="2"/>
    </font>
    <font>
      <u val="single"/>
      <sz val="9"/>
      <name val="Arial"/>
      <family val="2"/>
    </font>
    <font>
      <b/>
      <sz val="9"/>
      <name val="Arial"/>
      <family val="2"/>
    </font>
    <font>
      <sz val="8"/>
      <color indexed="10"/>
      <name val="Times New Roman"/>
      <family val="1"/>
    </font>
    <font>
      <b/>
      <sz val="11"/>
      <name val="Arial"/>
      <family val="2"/>
    </font>
    <font>
      <b/>
      <sz val="12"/>
      <name val="Arial"/>
      <family val="2"/>
    </font>
    <font>
      <sz val="11"/>
      <name val="Arial"/>
      <family val="2"/>
    </font>
    <font>
      <sz val="8"/>
      <name val="Arial"/>
      <family val="2"/>
    </font>
    <font>
      <b/>
      <sz val="8"/>
      <name val="Arial"/>
      <family val="2"/>
    </font>
    <font>
      <b/>
      <u val="single"/>
      <sz val="8"/>
      <name val="Arial"/>
      <family val="2"/>
    </font>
    <font>
      <u val="single"/>
      <sz val="8"/>
      <name val="Arial"/>
      <family val="2"/>
    </font>
  </fonts>
  <fills count="2">
    <fill>
      <patternFill/>
    </fill>
    <fill>
      <patternFill patternType="gray125"/>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Alignment="1">
      <alignment/>
    </xf>
    <xf numFmtId="0" fontId="1" fillId="0" borderId="0" xfId="0" applyFont="1" applyBorder="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1" fontId="1" fillId="0" borderId="0" xfId="0" applyNumberFormat="1" applyFont="1" applyBorder="1" applyAlignment="1">
      <alignment/>
    </xf>
    <xf numFmtId="0" fontId="1" fillId="0" borderId="0" xfId="0" applyFont="1" applyAlignment="1">
      <alignment/>
    </xf>
    <xf numFmtId="0" fontId="9" fillId="0" borderId="0" xfId="0" applyFont="1" applyAlignment="1">
      <alignment horizontal="center"/>
    </xf>
    <xf numFmtId="0" fontId="9" fillId="0" borderId="0" xfId="0" applyFont="1" applyAlignment="1">
      <alignment/>
    </xf>
    <xf numFmtId="3" fontId="9" fillId="0" borderId="0" xfId="0" applyNumberFormat="1" applyFont="1" applyAlignment="1">
      <alignment/>
    </xf>
    <xf numFmtId="3" fontId="2" fillId="0" borderId="0" xfId="0" applyNumberFormat="1" applyFont="1" applyAlignment="1">
      <alignment/>
    </xf>
    <xf numFmtId="0" fontId="10"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49" fontId="2" fillId="0" borderId="0" xfId="0" applyNumberFormat="1" applyFont="1" applyAlignment="1">
      <alignment/>
    </xf>
    <xf numFmtId="4" fontId="9"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0" fillId="0" borderId="0" xfId="0" applyAlignment="1">
      <alignment vertical="top"/>
    </xf>
    <xf numFmtId="0" fontId="0" fillId="0" borderId="0" xfId="0" applyAlignment="1">
      <alignment horizontal="justify"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xf>
    <xf numFmtId="3" fontId="9" fillId="0" borderId="0" xfId="0" applyNumberFormat="1" applyFont="1" applyAlignment="1">
      <alignment horizontal="center"/>
    </xf>
    <xf numFmtId="4" fontId="6" fillId="0" borderId="0" xfId="0" applyNumberFormat="1" applyFont="1" applyAlignment="1">
      <alignment/>
    </xf>
    <xf numFmtId="3" fontId="6" fillId="0" borderId="0" xfId="0" applyNumberFormat="1" applyFont="1" applyBorder="1" applyAlignment="1">
      <alignment/>
    </xf>
    <xf numFmtId="49" fontId="2" fillId="0" borderId="0" xfId="0" applyNumberFormat="1" applyFont="1" applyAlignment="1">
      <alignment horizontal="center"/>
    </xf>
    <xf numFmtId="0" fontId="14" fillId="0" borderId="0" xfId="0" applyFont="1" applyAlignment="1">
      <alignment/>
    </xf>
    <xf numFmtId="3" fontId="14" fillId="0" borderId="0" xfId="0" applyNumberFormat="1" applyFont="1" applyAlignment="1">
      <alignment/>
    </xf>
    <xf numFmtId="4" fontId="14" fillId="0" borderId="0" xfId="0" applyNumberFormat="1" applyFont="1" applyAlignment="1">
      <alignment/>
    </xf>
    <xf numFmtId="0" fontId="9" fillId="0" borderId="0" xfId="0" applyFont="1" applyAlignment="1">
      <alignment horizontal="right"/>
    </xf>
    <xf numFmtId="3" fontId="15" fillId="0" borderId="0" xfId="0" applyNumberFormat="1" applyFont="1" applyAlignment="1">
      <alignment/>
    </xf>
    <xf numFmtId="0" fontId="15" fillId="0" borderId="0" xfId="0" applyFont="1" applyAlignment="1">
      <alignment horizontal="right"/>
    </xf>
    <xf numFmtId="4" fontId="16" fillId="0" borderId="0" xfId="0" applyNumberFormat="1" applyFont="1" applyAlignment="1">
      <alignment/>
    </xf>
    <xf numFmtId="0" fontId="14" fillId="0" borderId="0" xfId="0" applyFont="1" applyAlignment="1">
      <alignment horizontal="right"/>
    </xf>
    <xf numFmtId="4" fontId="17" fillId="0" borderId="0" xfId="0" applyNumberFormat="1" applyFont="1" applyAlignment="1">
      <alignment/>
    </xf>
    <xf numFmtId="2" fontId="9" fillId="0" borderId="0" xfId="0" applyNumberFormat="1" applyFont="1" applyAlignment="1">
      <alignment/>
    </xf>
    <xf numFmtId="0" fontId="9" fillId="0" borderId="0" xfId="0" applyFont="1" applyAlignment="1">
      <alignment horizontal="left"/>
    </xf>
    <xf numFmtId="0" fontId="15" fillId="0" borderId="0" xfId="0" applyFont="1" applyAlignment="1">
      <alignment/>
    </xf>
    <xf numFmtId="4" fontId="15" fillId="0" borderId="0" xfId="0" applyNumberFormat="1" applyFont="1" applyAlignment="1">
      <alignment/>
    </xf>
    <xf numFmtId="3" fontId="7" fillId="0" borderId="0" xfId="0" applyNumberFormat="1" applyFont="1" applyAlignment="1">
      <alignment/>
    </xf>
    <xf numFmtId="4" fontId="7" fillId="0" borderId="0" xfId="0" applyNumberFormat="1" applyFont="1" applyAlignment="1">
      <alignment/>
    </xf>
    <xf numFmtId="0" fontId="17" fillId="0" borderId="0" xfId="0" applyFont="1" applyAlignment="1">
      <alignment/>
    </xf>
    <xf numFmtId="3" fontId="17" fillId="0" borderId="0" xfId="0" applyNumberFormat="1" applyFont="1" applyAlignment="1">
      <alignment/>
    </xf>
    <xf numFmtId="3" fontId="0" fillId="0" borderId="0" xfId="0" applyNumberFormat="1" applyFont="1" applyAlignment="1">
      <alignment/>
    </xf>
    <xf numFmtId="4" fontId="0" fillId="0" borderId="0" xfId="0" applyNumberFormat="1" applyFont="1" applyAlignment="1">
      <alignment/>
    </xf>
    <xf numFmtId="4" fontId="9" fillId="0" borderId="0" xfId="0" applyNumberFormat="1" applyFont="1" applyAlignment="1">
      <alignment horizontal="center"/>
    </xf>
    <xf numFmtId="0" fontId="4" fillId="0" borderId="0" xfId="0" applyFont="1" applyAlignment="1">
      <alignment horizontal="center"/>
    </xf>
    <xf numFmtId="2" fontId="0" fillId="0" borderId="0" xfId="0" applyNumberFormat="1" applyFont="1" applyAlignment="1">
      <alignment/>
    </xf>
    <xf numFmtId="2" fontId="2" fillId="0" borderId="0" xfId="0" applyNumberFormat="1" applyFont="1" applyAlignment="1">
      <alignment/>
    </xf>
    <xf numFmtId="3" fontId="9" fillId="0" borderId="0" xfId="0" applyNumberFormat="1" applyFont="1" applyAlignment="1">
      <alignment horizontal="right"/>
    </xf>
    <xf numFmtId="49" fontId="9" fillId="0" borderId="0" xfId="0" applyNumberFormat="1" applyFont="1" applyAlignment="1">
      <alignment horizontal="center"/>
    </xf>
    <xf numFmtId="4" fontId="9" fillId="0" borderId="0" xfId="0" applyNumberFormat="1" applyFont="1" applyAlignment="1">
      <alignment/>
    </xf>
    <xf numFmtId="0" fontId="7" fillId="0" borderId="0" xfId="0" applyFont="1" applyAlignment="1">
      <alignment horizontal="center"/>
    </xf>
    <xf numFmtId="49" fontId="0" fillId="0" borderId="0" xfId="0" applyNumberFormat="1" applyFont="1" applyAlignment="1">
      <alignment horizontal="center"/>
    </xf>
    <xf numFmtId="0" fontId="0" fillId="0" borderId="0" xfId="0" applyFont="1" applyAlignment="1">
      <alignment horizontal="center"/>
    </xf>
    <xf numFmtId="3" fontId="3" fillId="0" borderId="0" xfId="0" applyNumberFormat="1" applyFont="1" applyAlignment="1">
      <alignment/>
    </xf>
    <xf numFmtId="49" fontId="4" fillId="0" borderId="0" xfId="0" applyNumberFormat="1" applyFont="1" applyAlignment="1">
      <alignment/>
    </xf>
    <xf numFmtId="49" fontId="9" fillId="0" borderId="0" xfId="0" applyNumberFormat="1" applyFont="1" applyAlignment="1">
      <alignment/>
    </xf>
    <xf numFmtId="0" fontId="9" fillId="0" borderId="1" xfId="0" applyFont="1" applyBorder="1" applyAlignment="1">
      <alignment/>
    </xf>
    <xf numFmtId="0" fontId="9" fillId="0" borderId="2" xfId="0" applyFont="1" applyBorder="1" applyAlignment="1">
      <alignment/>
    </xf>
    <xf numFmtId="4" fontId="9" fillId="0" borderId="2" xfId="0" applyNumberFormat="1" applyFont="1" applyBorder="1" applyAlignment="1">
      <alignment/>
    </xf>
    <xf numFmtId="0" fontId="9" fillId="0" borderId="3" xfId="0" applyFont="1" applyBorder="1" applyAlignment="1">
      <alignment/>
    </xf>
    <xf numFmtId="3" fontId="9" fillId="0" borderId="2" xfId="0" applyNumberFormat="1" applyFont="1" applyBorder="1" applyAlignment="1">
      <alignment/>
    </xf>
    <xf numFmtId="0" fontId="0" fillId="0" borderId="0" xfId="0" applyAlignment="1">
      <alignment horizontal="justify" vertical="top" wrapText="1"/>
    </xf>
    <xf numFmtId="0" fontId="0" fillId="0" borderId="0" xfId="0" applyFont="1" applyAlignment="1">
      <alignment horizontal="justify" vertical="top" wrapText="1"/>
    </xf>
    <xf numFmtId="3" fontId="2" fillId="0" borderId="0" xfId="0" applyNumberFormat="1" applyFont="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SP%20zu%20WP%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V"/>
      <sheetName val="Gesamtkosten"/>
      <sheetName val="kalk. Zinsen"/>
      <sheetName val="LSP Steuer"/>
      <sheetName val="Umsatzerlöse u. a. Erträge"/>
      <sheetName val="Eigenleistung u. s. Erträge"/>
      <sheetName val="Material"/>
      <sheetName val="Personal"/>
      <sheetName val="AfA"/>
      <sheetName val="s. betr. Aufwand"/>
      <sheetName val="Zinsen u. ä. Aufw. u. Steuern"/>
      <sheetName val="Betriebsergebnis Kreis"/>
      <sheetName val="Personalkosten Kreis"/>
      <sheetName val="Grundgebühren 2008"/>
      <sheetName val="Gebührenberechnung"/>
    </sheetNames>
    <sheetDataSet>
      <sheetData sheetId="11">
        <row r="8">
          <cell r="N8">
            <v>5000</v>
          </cell>
        </row>
        <row r="9">
          <cell r="N9">
            <v>90000</v>
          </cell>
        </row>
        <row r="10">
          <cell r="N10">
            <v>110000</v>
          </cell>
        </row>
        <row r="11">
          <cell r="N11">
            <v>3000</v>
          </cell>
        </row>
        <row r="12">
          <cell r="N12">
            <v>46874</v>
          </cell>
        </row>
        <row r="13">
          <cell r="N13">
            <v>33818</v>
          </cell>
        </row>
        <row r="14">
          <cell r="N14">
            <v>61987</v>
          </cell>
        </row>
        <row r="20">
          <cell r="N20">
            <v>1108730</v>
          </cell>
        </row>
        <row r="22">
          <cell r="N22">
            <v>7217219.564099999</v>
          </cell>
        </row>
        <row r="39">
          <cell r="D39">
            <v>26813</v>
          </cell>
          <cell r="E39">
            <v>2591</v>
          </cell>
          <cell r="H39">
            <v>46000</v>
          </cell>
          <cell r="I39">
            <v>0</v>
          </cell>
          <cell r="J39">
            <v>45.2</v>
          </cell>
          <cell r="K39">
            <v>4183</v>
          </cell>
        </row>
        <row r="40">
          <cell r="D40">
            <v>130</v>
          </cell>
          <cell r="E40">
            <v>20</v>
          </cell>
          <cell r="H40">
            <v>80</v>
          </cell>
          <cell r="I40">
            <v>0</v>
          </cell>
          <cell r="J40">
            <v>200</v>
          </cell>
          <cell r="K40">
            <v>5</v>
          </cell>
        </row>
        <row r="45">
          <cell r="N45">
            <v>8613410.3</v>
          </cell>
        </row>
        <row r="48">
          <cell r="N48">
            <v>124030</v>
          </cell>
        </row>
        <row r="51">
          <cell r="N51">
            <v>5100</v>
          </cell>
        </row>
        <row r="54">
          <cell r="N54">
            <v>61987</v>
          </cell>
        </row>
        <row r="70">
          <cell r="L70">
            <v>123028.84999999999</v>
          </cell>
          <cell r="M70">
            <v>1552610.3599999999</v>
          </cell>
        </row>
      </sheetData>
      <sheetData sheetId="12">
        <row r="17">
          <cell r="D17">
            <v>110846</v>
          </cell>
        </row>
        <row r="26">
          <cell r="D26">
            <v>124030</v>
          </cell>
        </row>
        <row r="62">
          <cell r="H62">
            <v>31700</v>
          </cell>
        </row>
      </sheetData>
      <sheetData sheetId="13">
        <row r="6">
          <cell r="N6">
            <v>33549</v>
          </cell>
        </row>
        <row r="7">
          <cell r="A7">
            <v>18.4</v>
          </cell>
        </row>
        <row r="10">
          <cell r="N10">
            <v>0</v>
          </cell>
        </row>
        <row r="12">
          <cell r="A12">
            <v>19.5</v>
          </cell>
        </row>
        <row r="15">
          <cell r="N15">
            <v>18322</v>
          </cell>
        </row>
        <row r="17">
          <cell r="A17">
            <v>20.25</v>
          </cell>
        </row>
        <row r="20">
          <cell r="N20">
            <v>9100</v>
          </cell>
        </row>
        <row r="22">
          <cell r="A22">
            <v>36.8</v>
          </cell>
        </row>
        <row r="25">
          <cell r="N25">
            <v>226</v>
          </cell>
        </row>
        <row r="27">
          <cell r="A27">
            <v>184</v>
          </cell>
        </row>
        <row r="30">
          <cell r="N30">
            <v>3</v>
          </cell>
        </row>
        <row r="32">
          <cell r="A32">
            <v>386.4</v>
          </cell>
        </row>
        <row r="35">
          <cell r="N35">
            <v>0</v>
          </cell>
        </row>
        <row r="37">
          <cell r="A37">
            <v>772.8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214"/>
  <sheetViews>
    <sheetView tabSelected="1" view="pageBreakPreview" zoomScaleNormal="75" zoomScaleSheetLayoutView="100" workbookViewId="0" topLeftCell="A88">
      <selection activeCell="M103" sqref="M103"/>
    </sheetView>
  </sheetViews>
  <sheetFormatPr defaultColWidth="11.421875" defaultRowHeight="12.75"/>
  <cols>
    <col min="1" max="1" width="2.28125" style="9" customWidth="1"/>
    <col min="2" max="2" width="3.421875" style="9" customWidth="1"/>
    <col min="3" max="3" width="3.28125" style="9" customWidth="1"/>
    <col min="4" max="4" width="2.7109375" style="9" customWidth="1"/>
    <col min="5" max="5" width="11.421875" style="9" customWidth="1"/>
    <col min="6" max="6" width="13.28125" style="9" customWidth="1"/>
    <col min="7" max="7" width="4.57421875" style="9" customWidth="1"/>
    <col min="8" max="8" width="7.28125" style="9" customWidth="1"/>
    <col min="9" max="9" width="11.421875" style="9" customWidth="1"/>
    <col min="10" max="10" width="3.28125" style="9" customWidth="1"/>
    <col min="11" max="11" width="7.28125" style="9" customWidth="1"/>
    <col min="12" max="12" width="17.28125" style="9" customWidth="1"/>
    <col min="13" max="13" width="14.8515625" style="9" customWidth="1"/>
    <col min="14" max="14" width="16.00390625" style="9" customWidth="1"/>
    <col min="15" max="15" width="4.7109375" style="9" customWidth="1"/>
    <col min="16" max="16384" width="11.421875" style="9" customWidth="1"/>
  </cols>
  <sheetData>
    <row r="1" spans="2:15" s="1" customFormat="1" ht="13.5" customHeight="1">
      <c r="B1"/>
      <c r="C1"/>
      <c r="D1"/>
      <c r="E1"/>
      <c r="F1"/>
      <c r="G1" s="2"/>
      <c r="H1"/>
      <c r="I1"/>
      <c r="J1" s="2"/>
      <c r="K1"/>
      <c r="L1" s="3"/>
      <c r="M1"/>
      <c r="N1" s="3" t="s">
        <v>130</v>
      </c>
      <c r="O1" s="2"/>
    </row>
    <row r="2" spans="2:15" s="1" customFormat="1" ht="13.5" customHeight="1">
      <c r="B2"/>
      <c r="C2"/>
      <c r="D2"/>
      <c r="E2"/>
      <c r="F2"/>
      <c r="G2" s="2"/>
      <c r="H2"/>
      <c r="I2"/>
      <c r="J2" s="2"/>
      <c r="K2"/>
      <c r="L2"/>
      <c r="M2" s="2"/>
      <c r="N2"/>
      <c r="O2" s="2"/>
    </row>
    <row r="3" spans="2:15" s="1" customFormat="1" ht="13.5" customHeight="1">
      <c r="B3" s="3"/>
      <c r="C3" s="3"/>
      <c r="D3" s="3"/>
      <c r="E3" s="3"/>
      <c r="F3" s="4" t="s">
        <v>0</v>
      </c>
      <c r="G3" s="5"/>
      <c r="H3" s="3"/>
      <c r="I3" s="3"/>
      <c r="J3" s="5"/>
      <c r="K3" s="3"/>
      <c r="L3" s="3"/>
      <c r="M3" s="5"/>
      <c r="N3" s="3"/>
      <c r="O3" s="5"/>
    </row>
    <row r="4" spans="2:15" s="1" customFormat="1" ht="13.5" customHeight="1">
      <c r="B4" s="6"/>
      <c r="C4" s="6"/>
      <c r="D4" s="6"/>
      <c r="E4" s="6"/>
      <c r="F4" s="6"/>
      <c r="G4" s="4" t="s">
        <v>1</v>
      </c>
      <c r="H4" s="6"/>
      <c r="I4" s="6"/>
      <c r="J4" s="7"/>
      <c r="K4" s="6"/>
      <c r="L4" s="6"/>
      <c r="M4" s="7"/>
      <c r="N4" s="6"/>
      <c r="O4" s="7"/>
    </row>
    <row r="5" spans="2:15" s="8" customFormat="1" ht="13.5" customHeight="1">
      <c r="B5" s="6"/>
      <c r="C5" s="6"/>
      <c r="D5" s="6"/>
      <c r="E5" s="6"/>
      <c r="F5" s="6"/>
      <c r="G5" s="7"/>
      <c r="H5" s="6"/>
      <c r="I5" s="4" t="s">
        <v>2</v>
      </c>
      <c r="J5" s="7"/>
      <c r="K5" s="6"/>
      <c r="L5" s="6"/>
      <c r="M5" s="7"/>
      <c r="N5" s="6"/>
      <c r="O5" s="7"/>
    </row>
    <row r="6" spans="2:15" ht="15">
      <c r="B6" s="6"/>
      <c r="C6" s="6"/>
      <c r="D6" s="6"/>
      <c r="E6" s="6"/>
      <c r="F6" s="6"/>
      <c r="G6" s="4" t="s">
        <v>3</v>
      </c>
      <c r="H6" s="3"/>
      <c r="I6" s="6"/>
      <c r="J6" s="7"/>
      <c r="K6" s="6"/>
      <c r="L6" s="6"/>
      <c r="M6" s="7"/>
      <c r="N6" s="6"/>
      <c r="O6" s="7"/>
    </row>
    <row r="7" spans="2:15" ht="12.75">
      <c r="B7" s="6"/>
      <c r="C7" s="6"/>
      <c r="D7" s="6"/>
      <c r="E7" s="6"/>
      <c r="F7" s="6"/>
      <c r="G7" s="5"/>
      <c r="H7" s="3"/>
      <c r="I7" s="6"/>
      <c r="J7" s="7"/>
      <c r="K7" s="6"/>
      <c r="L7" s="6"/>
      <c r="M7" s="7"/>
      <c r="N7" s="6"/>
      <c r="O7" s="7"/>
    </row>
    <row r="8" spans="2:15" ht="12.75">
      <c r="B8"/>
      <c r="C8"/>
      <c r="D8"/>
      <c r="E8"/>
      <c r="F8"/>
      <c r="G8" s="2"/>
      <c r="H8"/>
      <c r="I8"/>
      <c r="J8" s="2"/>
      <c r="K8"/>
      <c r="L8"/>
      <c r="M8" s="2"/>
      <c r="N8" s="10"/>
      <c r="O8" s="2"/>
    </row>
    <row r="9" spans="2:15" ht="12">
      <c r="B9" s="11" t="s">
        <v>4</v>
      </c>
      <c r="C9" s="11"/>
      <c r="D9" s="5" t="s">
        <v>5</v>
      </c>
      <c r="E9" s="11"/>
      <c r="F9" s="11"/>
      <c r="G9" s="11"/>
      <c r="H9" s="11"/>
      <c r="I9" s="11"/>
      <c r="J9" s="11"/>
      <c r="K9" s="11"/>
      <c r="L9" s="12"/>
      <c r="M9" s="11"/>
      <c r="N9" s="10"/>
      <c r="O9" s="11"/>
    </row>
    <row r="10" spans="2:15" ht="12">
      <c r="B10" s="2"/>
      <c r="C10" s="2"/>
      <c r="D10" s="2"/>
      <c r="E10" s="2"/>
      <c r="F10" s="2"/>
      <c r="G10" s="2"/>
      <c r="H10" s="2"/>
      <c r="I10" s="2"/>
      <c r="J10" s="2"/>
      <c r="K10" s="2"/>
      <c r="L10" s="13"/>
      <c r="M10" s="2"/>
      <c r="N10" s="2"/>
      <c r="O10" s="2"/>
    </row>
    <row r="11" spans="2:15" s="14" customFormat="1" ht="12">
      <c r="B11" s="2"/>
      <c r="C11" s="2"/>
      <c r="D11" s="15" t="s">
        <v>6</v>
      </c>
      <c r="E11" s="2" t="s">
        <v>7</v>
      </c>
      <c r="F11" s="2"/>
      <c r="G11" s="2"/>
      <c r="H11" s="2"/>
      <c r="I11" s="2"/>
      <c r="J11" s="2"/>
      <c r="K11" s="2"/>
      <c r="L11" s="13">
        <f>SUM('[1]Personalkosten Kreis'!D17+'[1]Personalkosten Kreis'!D26)</f>
        <v>234876</v>
      </c>
      <c r="M11" s="11" t="s">
        <v>8</v>
      </c>
      <c r="N11" s="16"/>
      <c r="O11" s="2"/>
    </row>
    <row r="12" spans="2:15" ht="12">
      <c r="B12" s="2"/>
      <c r="C12" s="2"/>
      <c r="D12" s="15"/>
      <c r="E12" s="2"/>
      <c r="F12" s="2"/>
      <c r="G12" s="2"/>
      <c r="H12" s="2"/>
      <c r="I12" s="2"/>
      <c r="J12" s="2"/>
      <c r="K12" s="2"/>
      <c r="L12" s="13"/>
      <c r="M12" s="11"/>
      <c r="N12" s="16"/>
      <c r="O12" s="2"/>
    </row>
    <row r="13" spans="2:15" ht="12">
      <c r="B13" s="2"/>
      <c r="C13" s="2"/>
      <c r="D13" s="15" t="s">
        <v>9</v>
      </c>
      <c r="E13" s="2" t="s">
        <v>10</v>
      </c>
      <c r="F13" s="2"/>
      <c r="G13" s="2"/>
      <c r="H13" s="2"/>
      <c r="I13" s="2"/>
      <c r="J13" s="2"/>
      <c r="K13" s="2"/>
      <c r="L13" s="13">
        <f>SUM('[1]Betriebsergebnis Kreis'!N8)</f>
        <v>5000</v>
      </c>
      <c r="M13" s="11" t="s">
        <v>8</v>
      </c>
      <c r="N13" s="16"/>
      <c r="O13" s="2"/>
    </row>
    <row r="14" spans="2:15" ht="12">
      <c r="B14" s="2"/>
      <c r="C14" s="2"/>
      <c r="D14" s="15"/>
      <c r="E14" s="2"/>
      <c r="F14" s="2"/>
      <c r="G14" s="2"/>
      <c r="H14" s="2"/>
      <c r="I14" s="2"/>
      <c r="J14" s="2"/>
      <c r="K14" s="2"/>
      <c r="L14" s="13"/>
      <c r="M14" s="11"/>
      <c r="N14" s="16"/>
      <c r="O14" s="2"/>
    </row>
    <row r="15" spans="2:15" ht="12">
      <c r="B15" s="2"/>
      <c r="C15" s="2"/>
      <c r="D15" s="15" t="s">
        <v>11</v>
      </c>
      <c r="E15" s="2" t="s">
        <v>12</v>
      </c>
      <c r="F15" s="2"/>
      <c r="G15" s="2"/>
      <c r="H15" s="2"/>
      <c r="I15" s="2"/>
      <c r="J15" s="2"/>
      <c r="K15" s="2"/>
      <c r="L15" s="13">
        <f>SUM('[1]Betriebsergebnis Kreis'!N9)</f>
        <v>90000</v>
      </c>
      <c r="M15" s="11" t="s">
        <v>8</v>
      </c>
      <c r="N15" s="16"/>
      <c r="O15" s="2"/>
    </row>
    <row r="16" spans="2:15" ht="12">
      <c r="B16" s="2"/>
      <c r="C16" s="2"/>
      <c r="D16" s="2"/>
      <c r="E16" s="2"/>
      <c r="F16" s="2"/>
      <c r="G16" s="2"/>
      <c r="H16" s="2"/>
      <c r="I16" s="2"/>
      <c r="J16" s="2"/>
      <c r="K16" s="2"/>
      <c r="L16" s="13"/>
      <c r="M16" s="11"/>
      <c r="N16" s="16"/>
      <c r="O16" s="2"/>
    </row>
    <row r="17" spans="2:15" ht="12">
      <c r="B17" s="2"/>
      <c r="C17" s="2"/>
      <c r="D17" s="15" t="s">
        <v>13</v>
      </c>
      <c r="E17" s="2" t="s">
        <v>14</v>
      </c>
      <c r="F17" s="2"/>
      <c r="G17" s="2"/>
      <c r="H17" s="2"/>
      <c r="I17" s="2"/>
      <c r="J17" s="2"/>
      <c r="K17" s="2"/>
      <c r="L17" s="13">
        <f>SUM('[1]Betriebsergebnis Kreis'!N10)</f>
        <v>110000</v>
      </c>
      <c r="M17" s="11" t="s">
        <v>8</v>
      </c>
      <c r="N17" s="16"/>
      <c r="O17" s="2"/>
    </row>
    <row r="18" spans="2:15" ht="12">
      <c r="B18" s="2"/>
      <c r="C18" s="2"/>
      <c r="D18" s="15"/>
      <c r="E18" s="2"/>
      <c r="F18" s="2"/>
      <c r="G18" s="2"/>
      <c r="H18" s="2"/>
      <c r="I18" s="2"/>
      <c r="J18" s="2"/>
      <c r="K18" s="2"/>
      <c r="L18" s="13"/>
      <c r="M18" s="11"/>
      <c r="N18" s="16"/>
      <c r="O18" s="2"/>
    </row>
    <row r="19" spans="2:15" ht="12">
      <c r="B19" s="2"/>
      <c r="C19" s="2"/>
      <c r="D19" s="15" t="s">
        <v>15</v>
      </c>
      <c r="E19" s="2" t="s">
        <v>16</v>
      </c>
      <c r="F19" s="2"/>
      <c r="G19" s="2"/>
      <c r="H19" s="2"/>
      <c r="I19" s="2"/>
      <c r="J19" s="2"/>
      <c r="K19" s="2"/>
      <c r="L19" s="13">
        <f>SUM('[1]Betriebsergebnis Kreis'!N22)</f>
        <v>7217219.564099999</v>
      </c>
      <c r="M19" s="11" t="s">
        <v>8</v>
      </c>
      <c r="N19" s="16"/>
      <c r="O19" s="2"/>
    </row>
    <row r="20" spans="2:15" ht="12">
      <c r="B20" s="2"/>
      <c r="C20" s="2"/>
      <c r="D20" s="2"/>
      <c r="E20" s="2"/>
      <c r="F20" s="2"/>
      <c r="G20" s="2"/>
      <c r="H20" s="2"/>
      <c r="I20" s="2"/>
      <c r="J20" s="2"/>
      <c r="K20" s="2"/>
      <c r="L20" s="13"/>
      <c r="M20" s="11"/>
      <c r="N20" s="16"/>
      <c r="O20" s="2"/>
    </row>
    <row r="21" spans="2:15" ht="12">
      <c r="B21" s="2"/>
      <c r="C21" s="2"/>
      <c r="D21" s="15" t="s">
        <v>17</v>
      </c>
      <c r="E21" s="2" t="s">
        <v>18</v>
      </c>
      <c r="F21" s="2"/>
      <c r="G21" s="2"/>
      <c r="H21" s="2"/>
      <c r="I21" s="2"/>
      <c r="J21" s="2"/>
      <c r="K21" s="2"/>
      <c r="L21" s="13">
        <f>SUM('[1]Betriebsergebnis Kreis'!N20)</f>
        <v>1108730</v>
      </c>
      <c r="M21" s="11" t="s">
        <v>8</v>
      </c>
      <c r="N21" s="16"/>
      <c r="O21" s="2"/>
    </row>
    <row r="22" spans="2:15" ht="12">
      <c r="B22" s="2"/>
      <c r="C22" s="2"/>
      <c r="D22" s="2"/>
      <c r="E22" s="2"/>
      <c r="F22" s="2"/>
      <c r="G22" s="2"/>
      <c r="H22" s="2"/>
      <c r="I22" s="2"/>
      <c r="J22" s="2"/>
      <c r="K22" s="2"/>
      <c r="L22" s="13"/>
      <c r="M22" s="11"/>
      <c r="N22" s="16"/>
      <c r="O22" s="2"/>
    </row>
    <row r="23" spans="2:15" ht="12">
      <c r="B23" s="2"/>
      <c r="C23" s="2"/>
      <c r="D23" s="15" t="s">
        <v>19</v>
      </c>
      <c r="E23" s="2" t="s">
        <v>20</v>
      </c>
      <c r="F23" s="2"/>
      <c r="G23" s="2"/>
      <c r="H23" s="2"/>
      <c r="I23" s="2"/>
      <c r="J23" s="2"/>
      <c r="K23" s="2"/>
      <c r="L23" s="13">
        <f>SUM('[1]Betriebsergebnis Kreis'!N11)</f>
        <v>3000</v>
      </c>
      <c r="M23" s="11" t="s">
        <v>8</v>
      </c>
      <c r="N23" s="16"/>
      <c r="O23" s="2"/>
    </row>
    <row r="24" spans="2:15" ht="12">
      <c r="B24" s="2"/>
      <c r="C24" s="2"/>
      <c r="D24" s="2"/>
      <c r="E24" s="2"/>
      <c r="F24" s="2"/>
      <c r="G24" s="2"/>
      <c r="H24" s="2"/>
      <c r="I24" s="2"/>
      <c r="J24" s="2"/>
      <c r="K24" s="2"/>
      <c r="L24" s="13"/>
      <c r="M24" s="11"/>
      <c r="N24" s="16"/>
      <c r="O24" s="2"/>
    </row>
    <row r="25" spans="2:15" ht="12">
      <c r="B25" s="2"/>
      <c r="C25" s="2"/>
      <c r="D25" s="15" t="s">
        <v>21</v>
      </c>
      <c r="E25" s="2" t="s">
        <v>22</v>
      </c>
      <c r="F25" s="2"/>
      <c r="G25" s="2" t="s">
        <v>23</v>
      </c>
      <c r="H25" s="2"/>
      <c r="I25" s="2"/>
      <c r="J25" s="2"/>
      <c r="K25" s="2"/>
      <c r="L25" s="13">
        <f>SUM('[1]Personalkosten Kreis'!H62)</f>
        <v>31700</v>
      </c>
      <c r="M25" s="11" t="s">
        <v>8</v>
      </c>
      <c r="N25" s="16"/>
      <c r="O25" s="2"/>
    </row>
    <row r="26" spans="2:15" ht="12">
      <c r="B26" s="2"/>
      <c r="C26" s="2"/>
      <c r="D26" s="2"/>
      <c r="E26" s="2"/>
      <c r="F26" s="2"/>
      <c r="G26" s="2"/>
      <c r="H26" s="2"/>
      <c r="I26" s="2"/>
      <c r="J26" s="2"/>
      <c r="K26" s="2"/>
      <c r="L26" s="13"/>
      <c r="M26" s="11"/>
      <c r="N26" s="16"/>
      <c r="O26" s="2"/>
    </row>
    <row r="27" spans="2:15" ht="12">
      <c r="B27" s="2"/>
      <c r="C27" s="2"/>
      <c r="D27" s="15" t="s">
        <v>24</v>
      </c>
      <c r="E27" s="2" t="s">
        <v>25</v>
      </c>
      <c r="F27" s="2"/>
      <c r="G27" s="2"/>
      <c r="H27" s="2"/>
      <c r="I27" s="2"/>
      <c r="J27" s="2"/>
      <c r="K27" s="2"/>
      <c r="L27" s="13">
        <f>SUM('[1]Betriebsergebnis Kreis'!N12)</f>
        <v>46874</v>
      </c>
      <c r="M27" s="11" t="s">
        <v>8</v>
      </c>
      <c r="N27" s="16"/>
      <c r="O27" s="2"/>
    </row>
    <row r="28" spans="2:15" ht="12">
      <c r="B28" s="2"/>
      <c r="C28" s="2"/>
      <c r="D28" s="2"/>
      <c r="E28" s="2"/>
      <c r="F28" s="2"/>
      <c r="G28" s="2"/>
      <c r="H28" s="2"/>
      <c r="I28" s="2"/>
      <c r="J28" s="2"/>
      <c r="K28" s="2"/>
      <c r="L28" s="13"/>
      <c r="M28" s="11"/>
      <c r="N28" s="16"/>
      <c r="O28" s="2"/>
    </row>
    <row r="29" spans="2:15" ht="12">
      <c r="B29" s="2"/>
      <c r="C29" s="2"/>
      <c r="D29" s="15" t="s">
        <v>26</v>
      </c>
      <c r="E29" s="2" t="s">
        <v>27</v>
      </c>
      <c r="F29" s="2"/>
      <c r="G29" s="2"/>
      <c r="H29" s="2"/>
      <c r="I29" s="2"/>
      <c r="J29" s="2"/>
      <c r="K29" s="2"/>
      <c r="L29" s="13">
        <f>SUM('[1]Betriebsergebnis Kreis'!N13)</f>
        <v>33818</v>
      </c>
      <c r="M29" s="11" t="s">
        <v>8</v>
      </c>
      <c r="N29" s="16"/>
      <c r="O29" s="2"/>
    </row>
    <row r="30" spans="2:15" ht="12">
      <c r="B30" s="2"/>
      <c r="C30" s="2"/>
      <c r="D30" s="2"/>
      <c r="E30" s="2"/>
      <c r="F30" s="2"/>
      <c r="G30" s="2"/>
      <c r="H30" s="2"/>
      <c r="I30" s="2"/>
      <c r="J30" s="2"/>
      <c r="K30" s="2"/>
      <c r="L30" s="13"/>
      <c r="M30" s="11"/>
      <c r="N30" s="16"/>
      <c r="O30" s="2"/>
    </row>
    <row r="31" spans="2:15" ht="12">
      <c r="B31" s="2"/>
      <c r="C31" s="2"/>
      <c r="D31" s="15" t="s">
        <v>28</v>
      </c>
      <c r="E31" s="2" t="s">
        <v>29</v>
      </c>
      <c r="F31" s="2"/>
      <c r="G31" s="2"/>
      <c r="H31" s="2"/>
      <c r="I31" s="2"/>
      <c r="J31" s="2"/>
      <c r="K31" s="2"/>
      <c r="L31" s="13"/>
      <c r="M31" s="11"/>
      <c r="N31" s="16"/>
      <c r="O31" s="2"/>
    </row>
    <row r="32" spans="2:15" ht="12">
      <c r="B32" s="2"/>
      <c r="C32" s="2"/>
      <c r="D32" s="2"/>
      <c r="E32" s="17"/>
      <c r="F32" s="17" t="s">
        <v>30</v>
      </c>
      <c r="G32" s="2"/>
      <c r="H32" s="2"/>
      <c r="I32" s="2"/>
      <c r="J32" s="2"/>
      <c r="K32" s="2"/>
      <c r="L32" s="13">
        <f>SUM('[1]Betriebsergebnis Kreis'!N14)</f>
        <v>61987</v>
      </c>
      <c r="M32" s="11" t="s">
        <v>8</v>
      </c>
      <c r="N32" s="16"/>
      <c r="O32" s="2"/>
    </row>
    <row r="33" spans="2:15" ht="12">
      <c r="B33" s="2"/>
      <c r="C33" s="2"/>
      <c r="D33" s="2"/>
      <c r="E33" s="17"/>
      <c r="F33" s="17" t="s">
        <v>31</v>
      </c>
      <c r="G33" s="2"/>
      <c r="H33" s="2"/>
      <c r="I33" s="2"/>
      <c r="J33" s="2"/>
      <c r="K33" s="2"/>
      <c r="L33" s="13"/>
      <c r="M33" s="11"/>
      <c r="N33" s="16"/>
      <c r="O33" s="2"/>
    </row>
    <row r="34" spans="2:15" ht="12">
      <c r="B34" s="2"/>
      <c r="C34" s="2"/>
      <c r="D34" s="2"/>
      <c r="E34" s="17"/>
      <c r="F34" s="2"/>
      <c r="G34" s="2"/>
      <c r="H34" s="2"/>
      <c r="I34" s="2"/>
      <c r="J34" s="2"/>
      <c r="K34" s="2"/>
      <c r="L34" s="13"/>
      <c r="M34" s="11"/>
      <c r="N34" s="16"/>
      <c r="O34" s="2"/>
    </row>
    <row r="35" spans="2:15" ht="12">
      <c r="B35" s="2"/>
      <c r="C35" s="2"/>
      <c r="D35" s="2"/>
      <c r="E35" s="17"/>
      <c r="F35" s="2"/>
      <c r="G35" s="2"/>
      <c r="H35" s="2"/>
      <c r="I35" s="2"/>
      <c r="J35" s="2"/>
      <c r="K35" s="2"/>
      <c r="L35" s="13"/>
      <c r="M35" s="11"/>
      <c r="N35" s="16"/>
      <c r="O35" s="2"/>
    </row>
    <row r="36" spans="2:15" ht="12">
      <c r="B36" s="11"/>
      <c r="C36" s="11"/>
      <c r="D36" s="11"/>
      <c r="E36" s="11" t="s">
        <v>32</v>
      </c>
      <c r="F36" s="11"/>
      <c r="G36" s="11"/>
      <c r="H36" s="11"/>
      <c r="I36" s="11"/>
      <c r="J36" s="11"/>
      <c r="K36" s="11"/>
      <c r="L36" s="12">
        <f>SUM(L11:L34)</f>
        <v>8943204.5641</v>
      </c>
      <c r="M36" s="11" t="s">
        <v>8</v>
      </c>
      <c r="N36" s="18"/>
      <c r="O36" s="11"/>
    </row>
    <row r="37" spans="2:15" ht="12">
      <c r="B37" s="11"/>
      <c r="C37" s="11"/>
      <c r="D37" s="11"/>
      <c r="E37" s="11"/>
      <c r="F37" s="11"/>
      <c r="G37" s="11"/>
      <c r="H37" s="11"/>
      <c r="I37" s="11"/>
      <c r="J37" s="11"/>
      <c r="K37" s="11"/>
      <c r="L37" s="12"/>
      <c r="M37" s="11"/>
      <c r="N37" s="18"/>
      <c r="O37" s="11"/>
    </row>
    <row r="38" spans="2:15" ht="12">
      <c r="B38" s="11"/>
      <c r="C38" s="11"/>
      <c r="D38" s="11"/>
      <c r="E38" s="11"/>
      <c r="F38" s="11"/>
      <c r="G38" s="11"/>
      <c r="H38" s="11"/>
      <c r="I38" s="11"/>
      <c r="J38" s="11"/>
      <c r="K38" s="11"/>
      <c r="L38" s="12"/>
      <c r="M38" s="11"/>
      <c r="N38" s="18"/>
      <c r="O38" s="11"/>
    </row>
    <row r="39" spans="2:15" ht="12">
      <c r="B39" s="11"/>
      <c r="C39" s="11"/>
      <c r="D39" s="11"/>
      <c r="E39" s="11"/>
      <c r="F39" s="11"/>
      <c r="G39" s="11"/>
      <c r="H39" s="11"/>
      <c r="I39" s="11"/>
      <c r="J39" s="11"/>
      <c r="K39" s="11"/>
      <c r="L39" s="12"/>
      <c r="M39" s="11"/>
      <c r="N39" s="18"/>
      <c r="O39" s="11"/>
    </row>
    <row r="40" spans="2:15" ht="12">
      <c r="B40" s="2"/>
      <c r="C40" s="2"/>
      <c r="D40" s="2"/>
      <c r="E40" s="2"/>
      <c r="F40" s="2"/>
      <c r="G40" s="2"/>
      <c r="H40" s="2"/>
      <c r="I40" s="2"/>
      <c r="J40" s="2"/>
      <c r="K40" s="2"/>
      <c r="L40" s="13"/>
      <c r="M40" s="2"/>
      <c r="N40" s="2"/>
      <c r="O40" s="2"/>
    </row>
    <row r="41" spans="2:15" ht="12">
      <c r="B41" s="11" t="s">
        <v>33</v>
      </c>
      <c r="C41" s="11"/>
      <c r="D41" s="5" t="s">
        <v>34</v>
      </c>
      <c r="E41" s="11"/>
      <c r="F41" s="11"/>
      <c r="G41" s="11"/>
      <c r="H41" s="11"/>
      <c r="I41" s="11"/>
      <c r="J41" s="11"/>
      <c r="K41" s="11"/>
      <c r="L41" s="12"/>
      <c r="M41" s="11"/>
      <c r="N41" s="11"/>
      <c r="O41" s="11"/>
    </row>
    <row r="42" spans="2:15" ht="12">
      <c r="B42" s="2"/>
      <c r="C42" s="2"/>
      <c r="D42" s="2"/>
      <c r="E42" s="2"/>
      <c r="F42" s="2"/>
      <c r="G42" s="2"/>
      <c r="H42" s="2"/>
      <c r="I42" s="2"/>
      <c r="J42" s="2"/>
      <c r="K42" s="2"/>
      <c r="L42" s="13"/>
      <c r="M42" s="2"/>
      <c r="N42" s="2"/>
      <c r="O42" s="2"/>
    </row>
    <row r="43" spans="2:15" ht="12">
      <c r="B43" s="2"/>
      <c r="C43" s="2"/>
      <c r="D43" s="15" t="s">
        <v>35</v>
      </c>
      <c r="E43" s="2" t="s">
        <v>36</v>
      </c>
      <c r="F43" s="2"/>
      <c r="G43" s="2"/>
      <c r="H43" s="2"/>
      <c r="I43" s="2"/>
      <c r="J43" s="2"/>
      <c r="K43" s="2"/>
      <c r="L43" s="13">
        <f>SUM('[1]Betriebsergebnis Kreis'!N45)</f>
        <v>8613410.3</v>
      </c>
      <c r="M43" s="11" t="s">
        <v>8</v>
      </c>
      <c r="N43" s="16"/>
      <c r="O43" s="2"/>
    </row>
    <row r="44" spans="2:15" ht="12">
      <c r="B44" s="2"/>
      <c r="C44" s="2"/>
      <c r="D44" s="15"/>
      <c r="E44" s="2"/>
      <c r="F44" s="2"/>
      <c r="G44" s="2"/>
      <c r="H44" s="2"/>
      <c r="I44" s="2"/>
      <c r="J44" s="2"/>
      <c r="K44" s="2"/>
      <c r="L44" s="13"/>
      <c r="M44" s="11"/>
      <c r="N44" s="16"/>
      <c r="O44" s="2"/>
    </row>
    <row r="45" spans="2:15" ht="12">
      <c r="B45" s="2"/>
      <c r="C45" s="2"/>
      <c r="D45" s="15" t="s">
        <v>37</v>
      </c>
      <c r="E45" s="2" t="s">
        <v>38</v>
      </c>
      <c r="F45" s="2"/>
      <c r="G45" s="2"/>
      <c r="H45" s="2"/>
      <c r="I45" s="2"/>
      <c r="J45" s="2"/>
      <c r="K45" s="2"/>
      <c r="L45" s="13">
        <f>SUM('[1]Betriebsergebnis Kreis'!N51)</f>
        <v>5100</v>
      </c>
      <c r="M45" s="11" t="s">
        <v>8</v>
      </c>
      <c r="N45" s="16"/>
      <c r="O45" s="2"/>
    </row>
    <row r="46" spans="2:15" ht="12">
      <c r="B46" s="2"/>
      <c r="C46" s="2"/>
      <c r="D46" s="15"/>
      <c r="E46" s="2"/>
      <c r="F46" s="2"/>
      <c r="G46" s="2"/>
      <c r="H46" s="2"/>
      <c r="I46" s="2"/>
      <c r="J46" s="2"/>
      <c r="K46" s="2"/>
      <c r="L46" s="13"/>
      <c r="M46" s="11"/>
      <c r="N46" s="16"/>
      <c r="O46" s="2"/>
    </row>
    <row r="47" spans="2:15" ht="12">
      <c r="B47" s="2"/>
      <c r="C47" s="2"/>
      <c r="D47" s="15" t="s">
        <v>39</v>
      </c>
      <c r="E47" s="2" t="s">
        <v>40</v>
      </c>
      <c r="F47" s="2"/>
      <c r="G47" s="2"/>
      <c r="H47" s="2"/>
      <c r="I47" s="2"/>
      <c r="J47" s="2"/>
      <c r="K47" s="2"/>
      <c r="L47" s="13">
        <f>SUM('[1]Betriebsergebnis Kreis'!N48)</f>
        <v>124030</v>
      </c>
      <c r="M47" s="11" t="s">
        <v>8</v>
      </c>
      <c r="N47" s="16"/>
      <c r="O47" s="2"/>
    </row>
    <row r="48" spans="2:15" ht="12">
      <c r="B48" s="2"/>
      <c r="C48" s="2"/>
      <c r="D48" s="15"/>
      <c r="E48" s="2"/>
      <c r="F48" s="2"/>
      <c r="G48" s="2"/>
      <c r="H48" s="2"/>
      <c r="I48" s="2"/>
      <c r="J48" s="2"/>
      <c r="K48" s="2"/>
      <c r="L48" s="13"/>
      <c r="M48" s="11"/>
      <c r="N48" s="16"/>
      <c r="O48" s="2"/>
    </row>
    <row r="49" spans="2:15" ht="12">
      <c r="B49" s="2"/>
      <c r="C49" s="2"/>
      <c r="D49" s="15">
        <v>4</v>
      </c>
      <c r="E49" s="2" t="s">
        <v>41</v>
      </c>
      <c r="F49" s="2"/>
      <c r="G49" s="2"/>
      <c r="H49" s="2"/>
      <c r="I49" s="2"/>
      <c r="J49" s="2"/>
      <c r="K49" s="2"/>
      <c r="L49" s="13">
        <f>SUM('[1]Betriebsergebnis Kreis'!N54)</f>
        <v>61987</v>
      </c>
      <c r="M49" s="11" t="s">
        <v>8</v>
      </c>
      <c r="N49" s="16"/>
      <c r="O49" s="2"/>
    </row>
    <row r="50" spans="2:15" ht="12">
      <c r="B50" s="2"/>
      <c r="C50" s="2"/>
      <c r="D50" s="2"/>
      <c r="E50" s="2"/>
      <c r="F50" s="2"/>
      <c r="G50" s="2"/>
      <c r="H50" s="2"/>
      <c r="I50" s="2"/>
      <c r="J50" s="2"/>
      <c r="K50" s="2"/>
      <c r="L50" s="13"/>
      <c r="M50" s="11"/>
      <c r="N50" s="16"/>
      <c r="O50" s="2"/>
    </row>
    <row r="51" spans="2:15" ht="12">
      <c r="B51" s="2"/>
      <c r="C51" s="2"/>
      <c r="D51" s="2"/>
      <c r="E51" s="2"/>
      <c r="F51" s="2"/>
      <c r="G51" s="2"/>
      <c r="H51" s="2"/>
      <c r="I51" s="2"/>
      <c r="J51" s="2"/>
      <c r="K51" s="2"/>
      <c r="L51" s="13"/>
      <c r="M51" s="2"/>
      <c r="N51" s="16"/>
      <c r="O51" s="2"/>
    </row>
    <row r="52" spans="2:15" ht="12">
      <c r="B52" s="11"/>
      <c r="C52" s="11"/>
      <c r="D52" s="11"/>
      <c r="E52" s="11" t="s">
        <v>42</v>
      </c>
      <c r="F52" s="11"/>
      <c r="G52" s="11"/>
      <c r="H52" s="11"/>
      <c r="I52" s="11"/>
      <c r="J52" s="11"/>
      <c r="K52" s="11"/>
      <c r="L52" s="12">
        <f>SUM(L43:L50)</f>
        <v>8804527.3</v>
      </c>
      <c r="M52" s="11" t="s">
        <v>8</v>
      </c>
      <c r="N52" s="18"/>
      <c r="O52" s="11"/>
    </row>
    <row r="53" spans="2:15" ht="12.75">
      <c r="B53"/>
      <c r="C53"/>
      <c r="D53"/>
      <c r="E53" t="s">
        <v>43</v>
      </c>
      <c r="F53"/>
      <c r="G53" s="2"/>
      <c r="H53"/>
      <c r="I53"/>
      <c r="J53" s="2"/>
      <c r="K53"/>
      <c r="L53" s="19">
        <f>L52-L36</f>
        <v>-138677.2640999984</v>
      </c>
      <c r="M53" s="11" t="s">
        <v>8</v>
      </c>
      <c r="N53"/>
      <c r="O53" s="2"/>
    </row>
    <row r="54" spans="2:15" ht="12.75">
      <c r="B54" s="20"/>
      <c r="C54" s="20"/>
      <c r="D54" s="20"/>
      <c r="E54" s="20"/>
      <c r="F54" s="20"/>
      <c r="G54" s="11"/>
      <c r="H54" s="20"/>
      <c r="I54" s="20"/>
      <c r="J54" s="11"/>
      <c r="K54" s="20"/>
      <c r="L54" s="19"/>
      <c r="M54" s="11"/>
      <c r="N54" s="20"/>
      <c r="O54" s="11"/>
    </row>
    <row r="55" spans="2:15" ht="12.75">
      <c r="B55" s="20"/>
      <c r="C55" s="20"/>
      <c r="D55" s="20"/>
      <c r="E55" s="20"/>
      <c r="F55" s="20"/>
      <c r="G55" s="11"/>
      <c r="H55" s="20"/>
      <c r="I55" s="20"/>
      <c r="J55" s="11"/>
      <c r="K55" s="20"/>
      <c r="L55" s="19"/>
      <c r="M55" s="11"/>
      <c r="N55" s="20"/>
      <c r="O55" s="11"/>
    </row>
    <row r="56" spans="2:15" ht="12.75">
      <c r="B56" s="20"/>
      <c r="C56" s="20"/>
      <c r="D56" s="20"/>
      <c r="E56" s="20"/>
      <c r="F56" s="20"/>
      <c r="G56" s="11"/>
      <c r="H56" s="20"/>
      <c r="I56" s="20"/>
      <c r="J56" s="11"/>
      <c r="K56" s="20"/>
      <c r="L56" s="19"/>
      <c r="M56" s="11"/>
      <c r="N56" s="20"/>
      <c r="O56" s="11"/>
    </row>
    <row r="57" spans="2:15" ht="15">
      <c r="B57" s="4" t="s">
        <v>44</v>
      </c>
      <c r="C57" s="20"/>
      <c r="D57" s="20"/>
      <c r="E57" s="20"/>
      <c r="F57" s="20"/>
      <c r="G57" s="11"/>
      <c r="H57" s="20"/>
      <c r="I57" s="20"/>
      <c r="J57" s="11"/>
      <c r="K57" s="20"/>
      <c r="L57" s="20"/>
      <c r="M57" s="11"/>
      <c r="N57" s="20"/>
      <c r="O57" s="11"/>
    </row>
    <row r="58" spans="2:15" ht="12.75">
      <c r="B58"/>
      <c r="C58"/>
      <c r="D58"/>
      <c r="E58"/>
      <c r="F58"/>
      <c r="G58" s="2"/>
      <c r="H58"/>
      <c r="I58"/>
      <c r="J58" s="2"/>
      <c r="K58"/>
      <c r="L58"/>
      <c r="M58" s="2"/>
      <c r="N58"/>
      <c r="O58" s="2"/>
    </row>
    <row r="59" spans="2:15" ht="12.75">
      <c r="B59" t="s">
        <v>45</v>
      </c>
      <c r="C59"/>
      <c r="D59"/>
      <c r="E59"/>
      <c r="F59"/>
      <c r="G59" s="2"/>
      <c r="H59"/>
      <c r="I59"/>
      <c r="J59" s="2"/>
      <c r="K59"/>
      <c r="L59"/>
      <c r="M59" s="2"/>
      <c r="N59"/>
      <c r="O59" s="2"/>
    </row>
    <row r="60" spans="2:15" ht="12.75">
      <c r="B60"/>
      <c r="C60"/>
      <c r="D60"/>
      <c r="E60"/>
      <c r="F60"/>
      <c r="G60" s="2"/>
      <c r="H60"/>
      <c r="I60"/>
      <c r="J60" s="2"/>
      <c r="K60"/>
      <c r="L60"/>
      <c r="M60" s="2"/>
      <c r="N60"/>
      <c r="O60" s="2"/>
    </row>
    <row r="61" spans="2:15" ht="12.75">
      <c r="B61"/>
      <c r="C61"/>
      <c r="D61"/>
      <c r="E61"/>
      <c r="F61"/>
      <c r="G61" s="2"/>
      <c r="H61"/>
      <c r="I61"/>
      <c r="J61" s="2"/>
      <c r="K61"/>
      <c r="L61"/>
      <c r="M61" s="2"/>
      <c r="N61"/>
      <c r="O61" s="2"/>
    </row>
    <row r="62" spans="2:15" ht="27.75" customHeight="1">
      <c r="B62" s="21" t="s">
        <v>46</v>
      </c>
      <c r="C62" s="72" t="s">
        <v>47</v>
      </c>
      <c r="D62" s="72"/>
      <c r="E62" s="72"/>
      <c r="F62" s="72"/>
      <c r="G62" s="72"/>
      <c r="H62" s="72"/>
      <c r="I62" s="72"/>
      <c r="J62" s="72"/>
      <c r="K62" s="72"/>
      <c r="L62" s="72"/>
      <c r="M62" s="72"/>
      <c r="N62" s="72"/>
      <c r="O62" s="2"/>
    </row>
    <row r="63" spans="2:15" ht="12.75">
      <c r="B63"/>
      <c r="C63"/>
      <c r="D63"/>
      <c r="E63"/>
      <c r="F63"/>
      <c r="G63" s="2"/>
      <c r="H63"/>
      <c r="I63"/>
      <c r="J63" s="2"/>
      <c r="K63"/>
      <c r="L63"/>
      <c r="M63" s="2"/>
      <c r="N63"/>
      <c r="O63" s="2"/>
    </row>
    <row r="64" spans="2:15" ht="24.75" customHeight="1">
      <c r="B64" s="21" t="s">
        <v>9</v>
      </c>
      <c r="C64" s="72" t="s">
        <v>48</v>
      </c>
      <c r="D64" s="72"/>
      <c r="E64" s="72"/>
      <c r="F64" s="72"/>
      <c r="G64" s="72"/>
      <c r="H64" s="72"/>
      <c r="I64" s="72"/>
      <c r="J64" s="72"/>
      <c r="K64" s="72"/>
      <c r="L64" s="72"/>
      <c r="M64" s="72"/>
      <c r="N64" s="72"/>
      <c r="O64" s="2"/>
    </row>
    <row r="65" spans="2:15" ht="12.75">
      <c r="B65"/>
      <c r="C65"/>
      <c r="D65"/>
      <c r="E65"/>
      <c r="F65"/>
      <c r="G65" s="2"/>
      <c r="H65"/>
      <c r="I65"/>
      <c r="J65" s="2"/>
      <c r="K65"/>
      <c r="L65"/>
      <c r="M65" s="2"/>
      <c r="N65"/>
      <c r="O65" s="2"/>
    </row>
    <row r="66" spans="2:15" ht="53.25" customHeight="1">
      <c r="B66" s="23" t="s">
        <v>11</v>
      </c>
      <c r="C66" s="72" t="s">
        <v>49</v>
      </c>
      <c r="D66" s="72"/>
      <c r="E66" s="72"/>
      <c r="F66" s="72"/>
      <c r="G66" s="72"/>
      <c r="H66" s="72"/>
      <c r="I66" s="72"/>
      <c r="J66" s="72"/>
      <c r="K66" s="72"/>
      <c r="L66" s="72"/>
      <c r="M66" s="72"/>
      <c r="N66" s="72"/>
      <c r="O66" s="2"/>
    </row>
    <row r="67" spans="2:15" ht="12.75">
      <c r="B67"/>
      <c r="C67"/>
      <c r="D67"/>
      <c r="E67"/>
      <c r="F67"/>
      <c r="G67" s="2"/>
      <c r="H67"/>
      <c r="I67"/>
      <c r="J67" s="2"/>
      <c r="K67"/>
      <c r="L67"/>
      <c r="M67" s="2"/>
      <c r="N67"/>
      <c r="O67" s="2"/>
    </row>
    <row r="68" spans="2:15" ht="28.5" customHeight="1">
      <c r="B68" s="21" t="s">
        <v>50</v>
      </c>
      <c r="C68" s="72" t="s">
        <v>51</v>
      </c>
      <c r="D68" s="72"/>
      <c r="E68" s="72"/>
      <c r="F68" s="72"/>
      <c r="G68" s="72"/>
      <c r="H68" s="72"/>
      <c r="I68" s="72"/>
      <c r="J68" s="72"/>
      <c r="K68" s="72"/>
      <c r="L68" s="72"/>
      <c r="M68" s="72"/>
      <c r="N68" s="72"/>
      <c r="O68" s="2"/>
    </row>
    <row r="69" spans="2:15" ht="12.75">
      <c r="B69"/>
      <c r="C69"/>
      <c r="D69"/>
      <c r="E69"/>
      <c r="F69"/>
      <c r="G69" s="2"/>
      <c r="H69"/>
      <c r="I69"/>
      <c r="J69" s="2"/>
      <c r="K69"/>
      <c r="L69"/>
      <c r="M69" s="2"/>
      <c r="N69"/>
      <c r="O69" s="2"/>
    </row>
    <row r="70" spans="2:15" ht="25.5" customHeight="1">
      <c r="B70" s="24" t="s">
        <v>15</v>
      </c>
      <c r="C70" s="72" t="s">
        <v>52</v>
      </c>
      <c r="D70" s="72"/>
      <c r="E70" s="72"/>
      <c r="F70" s="72"/>
      <c r="G70" s="72"/>
      <c r="H70" s="72"/>
      <c r="I70" s="72"/>
      <c r="J70" s="72"/>
      <c r="K70" s="72"/>
      <c r="L70" s="72"/>
      <c r="M70" s="72"/>
      <c r="N70" s="72"/>
      <c r="O70" s="2"/>
    </row>
    <row r="71" spans="2:15" ht="12.75">
      <c r="B71" s="25"/>
      <c r="C71"/>
      <c r="D71"/>
      <c r="E71"/>
      <c r="F71"/>
      <c r="G71" s="2"/>
      <c r="H71"/>
      <c r="I71"/>
      <c r="J71" s="2"/>
      <c r="K71"/>
      <c r="L71"/>
      <c r="M71" s="2"/>
      <c r="N71"/>
      <c r="O71" s="2"/>
    </row>
    <row r="72" spans="2:15" ht="30.75" customHeight="1">
      <c r="B72" s="24" t="s">
        <v>17</v>
      </c>
      <c r="C72" s="72" t="s">
        <v>53</v>
      </c>
      <c r="D72" s="72"/>
      <c r="E72" s="72"/>
      <c r="F72" s="72"/>
      <c r="G72" s="72"/>
      <c r="H72" s="72"/>
      <c r="I72" s="72"/>
      <c r="J72" s="72"/>
      <c r="K72" s="72"/>
      <c r="L72" s="72"/>
      <c r="M72" s="72"/>
      <c r="N72" s="72"/>
      <c r="O72" s="2"/>
    </row>
    <row r="73" spans="2:15" ht="12.75">
      <c r="B73"/>
      <c r="C73"/>
      <c r="D73"/>
      <c r="E73"/>
      <c r="F73"/>
      <c r="G73" s="2"/>
      <c r="H73"/>
      <c r="I73"/>
      <c r="J73" s="2"/>
      <c r="K73"/>
      <c r="L73"/>
      <c r="M73" s="2"/>
      <c r="N73"/>
      <c r="O73" s="2"/>
    </row>
    <row r="74" spans="2:15" ht="12.75">
      <c r="B74" s="22" t="s">
        <v>19</v>
      </c>
      <c r="C74" s="72" t="s">
        <v>54</v>
      </c>
      <c r="D74" s="72"/>
      <c r="E74" s="72"/>
      <c r="F74" s="72"/>
      <c r="G74" s="72"/>
      <c r="H74" s="72"/>
      <c r="I74" s="72"/>
      <c r="J74" s="72"/>
      <c r="K74" s="72"/>
      <c r="L74" s="72"/>
      <c r="M74" s="72"/>
      <c r="N74" s="72"/>
      <c r="O74" s="2"/>
    </row>
    <row r="75" spans="2:15" ht="12.75">
      <c r="B75" s="25"/>
      <c r="C75"/>
      <c r="D75"/>
      <c r="E75"/>
      <c r="F75"/>
      <c r="G75" s="2"/>
      <c r="H75"/>
      <c r="I75"/>
      <c r="J75" s="2"/>
      <c r="K75"/>
      <c r="L75"/>
      <c r="M75" s="2"/>
      <c r="N75"/>
      <c r="O75" s="2"/>
    </row>
    <row r="76" spans="2:15" ht="39.75" customHeight="1">
      <c r="B76" s="22" t="s">
        <v>21</v>
      </c>
      <c r="C76" s="72" t="s">
        <v>55</v>
      </c>
      <c r="D76" s="72"/>
      <c r="E76" s="72"/>
      <c r="F76" s="72"/>
      <c r="G76" s="72"/>
      <c r="H76" s="72"/>
      <c r="I76" s="72"/>
      <c r="J76" s="72"/>
      <c r="K76" s="72"/>
      <c r="L76" s="72"/>
      <c r="M76" s="72"/>
      <c r="N76" s="72"/>
      <c r="O76" s="2"/>
    </row>
    <row r="77" spans="2:15" ht="12.75">
      <c r="B77" s="25"/>
      <c r="C77"/>
      <c r="D77"/>
      <c r="E77"/>
      <c r="F77"/>
      <c r="G77" s="2"/>
      <c r="H77"/>
      <c r="I77"/>
      <c r="J77" s="2"/>
      <c r="K77"/>
      <c r="L77"/>
      <c r="M77" s="2"/>
      <c r="N77"/>
      <c r="O77" s="2"/>
    </row>
    <row r="78" spans="2:15" ht="29.25" customHeight="1">
      <c r="B78" s="22" t="s">
        <v>56</v>
      </c>
      <c r="C78" s="72" t="s">
        <v>57</v>
      </c>
      <c r="D78" s="72"/>
      <c r="E78" s="72"/>
      <c r="F78" s="72"/>
      <c r="G78" s="72"/>
      <c r="H78" s="72"/>
      <c r="I78" s="72"/>
      <c r="J78" s="72"/>
      <c r="K78" s="72"/>
      <c r="L78" s="72"/>
      <c r="M78" s="72"/>
      <c r="N78" s="72"/>
      <c r="O78" s="2"/>
    </row>
    <row r="79" spans="2:15" ht="12.75">
      <c r="B79" s="25"/>
      <c r="C79"/>
      <c r="D79"/>
      <c r="E79"/>
      <c r="F79"/>
      <c r="G79" s="2"/>
      <c r="H79"/>
      <c r="I79"/>
      <c r="J79" s="2"/>
      <c r="K79"/>
      <c r="L79"/>
      <c r="M79" s="2"/>
      <c r="N79"/>
      <c r="O79" s="2"/>
    </row>
    <row r="80" spans="2:15" ht="28.5" customHeight="1">
      <c r="B80" s="22" t="s">
        <v>28</v>
      </c>
      <c r="C80" s="72" t="s">
        <v>58</v>
      </c>
      <c r="D80" s="72"/>
      <c r="E80" s="72"/>
      <c r="F80" s="72"/>
      <c r="G80" s="72"/>
      <c r="H80" s="72"/>
      <c r="I80" s="72"/>
      <c r="J80" s="72"/>
      <c r="K80" s="72"/>
      <c r="L80" s="72"/>
      <c r="M80" s="72"/>
      <c r="N80" s="72"/>
      <c r="O80" s="2"/>
    </row>
    <row r="81" spans="2:15" ht="12.75">
      <c r="B81"/>
      <c r="C81"/>
      <c r="D81"/>
      <c r="E81"/>
      <c r="F81"/>
      <c r="G81" s="2"/>
      <c r="H81"/>
      <c r="I81"/>
      <c r="J81" s="2"/>
      <c r="K81"/>
      <c r="L81"/>
      <c r="M81" s="2"/>
      <c r="N81"/>
      <c r="O81" s="2"/>
    </row>
    <row r="82" spans="2:15" ht="12.75">
      <c r="B82"/>
      <c r="C82"/>
      <c r="D82"/>
      <c r="E82"/>
      <c r="F82"/>
      <c r="G82" s="2"/>
      <c r="H82"/>
      <c r="I82"/>
      <c r="J82" s="2"/>
      <c r="K82"/>
      <c r="L82"/>
      <c r="M82" s="2"/>
      <c r="N82"/>
      <c r="O82" s="2"/>
    </row>
    <row r="83" spans="2:15" ht="15">
      <c r="B83" s="4" t="s">
        <v>59</v>
      </c>
      <c r="C83" s="20"/>
      <c r="D83" s="20"/>
      <c r="E83" s="20"/>
      <c r="F83" s="20"/>
      <c r="G83" s="11"/>
      <c r="H83" s="20"/>
      <c r="I83" s="20"/>
      <c r="J83" s="11"/>
      <c r="K83" s="20"/>
      <c r="L83" s="20"/>
      <c r="M83" s="11"/>
      <c r="N83" s="20"/>
      <c r="O83" s="11"/>
    </row>
    <row r="84" spans="2:15" ht="12.75">
      <c r="B84"/>
      <c r="C84"/>
      <c r="D84"/>
      <c r="E84"/>
      <c r="F84"/>
      <c r="G84" s="2"/>
      <c r="H84"/>
      <c r="I84"/>
      <c r="J84" s="2"/>
      <c r="K84"/>
      <c r="L84"/>
      <c r="M84" s="2"/>
      <c r="N84"/>
      <c r="O84" s="2"/>
    </row>
    <row r="85" spans="2:15" ht="12.75">
      <c r="B85" t="s">
        <v>60</v>
      </c>
      <c r="C85"/>
      <c r="D85"/>
      <c r="E85"/>
      <c r="F85"/>
      <c r="G85" s="2"/>
      <c r="H85"/>
      <c r="I85"/>
      <c r="J85" s="2"/>
      <c r="K85"/>
      <c r="L85"/>
      <c r="M85" s="2"/>
      <c r="N85"/>
      <c r="O85" s="2"/>
    </row>
    <row r="86" spans="2:15" ht="12.75">
      <c r="B86"/>
      <c r="C86"/>
      <c r="D86"/>
      <c r="E86"/>
      <c r="F86"/>
      <c r="G86" s="2"/>
      <c r="H86"/>
      <c r="I86"/>
      <c r="J86" s="2"/>
      <c r="K86"/>
      <c r="L86"/>
      <c r="M86" s="2"/>
      <c r="N86"/>
      <c r="O86" s="2"/>
    </row>
    <row r="87" spans="2:15" ht="12.75">
      <c r="B87"/>
      <c r="C87"/>
      <c r="D87"/>
      <c r="E87"/>
      <c r="F87"/>
      <c r="G87" s="2"/>
      <c r="H87"/>
      <c r="I87"/>
      <c r="J87" s="2"/>
      <c r="K87"/>
      <c r="L87"/>
      <c r="M87" s="2"/>
      <c r="N87"/>
      <c r="O87" s="2"/>
    </row>
    <row r="88" spans="2:15" ht="12.75">
      <c r="B88"/>
      <c r="C88"/>
      <c r="D88"/>
      <c r="E88"/>
      <c r="F88"/>
      <c r="G88" s="2"/>
      <c r="H88"/>
      <c r="I88"/>
      <c r="J88" s="2"/>
      <c r="K88"/>
      <c r="L88"/>
      <c r="M88" s="2"/>
      <c r="N88"/>
      <c r="O88" s="2"/>
    </row>
    <row r="89" spans="2:15" ht="39.75" customHeight="1">
      <c r="B89" s="22" t="s">
        <v>6</v>
      </c>
      <c r="C89" s="72" t="s">
        <v>61</v>
      </c>
      <c r="D89" s="72"/>
      <c r="E89" s="72"/>
      <c r="F89" s="72"/>
      <c r="G89" s="72"/>
      <c r="H89" s="72"/>
      <c r="I89" s="72"/>
      <c r="J89" s="72"/>
      <c r="K89" s="72"/>
      <c r="L89" s="72"/>
      <c r="M89" s="72"/>
      <c r="N89" s="72"/>
      <c r="O89" s="2"/>
    </row>
    <row r="90" spans="2:15" ht="12.75">
      <c r="B90"/>
      <c r="C90"/>
      <c r="D90"/>
      <c r="E90"/>
      <c r="F90"/>
      <c r="G90" s="2"/>
      <c r="H90"/>
      <c r="I90"/>
      <c r="J90" s="2"/>
      <c r="K90"/>
      <c r="L90"/>
      <c r="M90" s="2"/>
      <c r="N90"/>
      <c r="O90" s="2"/>
    </row>
    <row r="91" spans="2:15" ht="41.25" customHeight="1">
      <c r="B91" s="22" t="s">
        <v>37</v>
      </c>
      <c r="C91" s="72" t="s">
        <v>62</v>
      </c>
      <c r="D91" s="72"/>
      <c r="E91" s="72"/>
      <c r="F91" s="72"/>
      <c r="G91" s="72"/>
      <c r="H91" s="72"/>
      <c r="I91" s="72"/>
      <c r="J91" s="72"/>
      <c r="K91" s="72"/>
      <c r="L91" s="72"/>
      <c r="M91" s="72"/>
      <c r="N91" s="72"/>
      <c r="O91" s="2"/>
    </row>
    <row r="92" spans="2:15" ht="12.75">
      <c r="B92"/>
      <c r="C92"/>
      <c r="D92"/>
      <c r="E92"/>
      <c r="F92"/>
      <c r="G92" s="2"/>
      <c r="H92"/>
      <c r="I92"/>
      <c r="J92" s="2"/>
      <c r="K92"/>
      <c r="L92"/>
      <c r="M92" s="2"/>
      <c r="N92"/>
      <c r="O92" s="2"/>
    </row>
    <row r="93" spans="2:15" ht="15.75" customHeight="1">
      <c r="B93" s="22" t="s">
        <v>39</v>
      </c>
      <c r="C93" s="72" t="s">
        <v>63</v>
      </c>
      <c r="D93" s="72"/>
      <c r="E93" s="72"/>
      <c r="F93" s="72"/>
      <c r="G93" s="72"/>
      <c r="H93" s="72"/>
      <c r="I93" s="72"/>
      <c r="J93" s="72"/>
      <c r="K93" s="72"/>
      <c r="L93" s="72"/>
      <c r="M93" s="72"/>
      <c r="N93" s="72"/>
      <c r="O93" s="2"/>
    </row>
    <row r="94" spans="2:15" ht="12.75">
      <c r="B94"/>
      <c r="C94"/>
      <c r="D94"/>
      <c r="E94"/>
      <c r="F94"/>
      <c r="G94" s="2"/>
      <c r="H94"/>
      <c r="I94"/>
      <c r="J94" s="2"/>
      <c r="K94"/>
      <c r="L94"/>
      <c r="M94" s="2"/>
      <c r="N94"/>
      <c r="O94" s="2"/>
    </row>
    <row r="95" spans="2:15" ht="25.5" customHeight="1">
      <c r="B95" s="22" t="s">
        <v>13</v>
      </c>
      <c r="C95" s="72" t="s">
        <v>64</v>
      </c>
      <c r="D95" s="72"/>
      <c r="E95" s="72"/>
      <c r="F95" s="72"/>
      <c r="G95" s="72"/>
      <c r="H95" s="72"/>
      <c r="I95" s="72"/>
      <c r="J95" s="72"/>
      <c r="K95" s="72"/>
      <c r="L95" s="72"/>
      <c r="M95" s="72"/>
      <c r="N95" s="72"/>
      <c r="O95" s="2"/>
    </row>
    <row r="96" spans="2:15" ht="12.75">
      <c r="B96"/>
      <c r="C96"/>
      <c r="D96"/>
      <c r="E96"/>
      <c r="F96"/>
      <c r="G96" s="2"/>
      <c r="H96"/>
      <c r="I96"/>
      <c r="J96" s="2"/>
      <c r="K96"/>
      <c r="L96"/>
      <c r="M96" s="2"/>
      <c r="N96"/>
      <c r="O96" s="2"/>
    </row>
    <row r="97" spans="2:15" ht="12.75">
      <c r="B97"/>
      <c r="C97"/>
      <c r="D97"/>
      <c r="E97"/>
      <c r="F97"/>
      <c r="G97" s="2"/>
      <c r="H97"/>
      <c r="I97"/>
      <c r="J97" s="2"/>
      <c r="K97"/>
      <c r="L97"/>
      <c r="M97" s="2"/>
      <c r="N97"/>
      <c r="O97" s="2"/>
    </row>
    <row r="98" spans="2:15" ht="12.75">
      <c r="B98"/>
      <c r="C98"/>
      <c r="D98"/>
      <c r="E98"/>
      <c r="F98"/>
      <c r="G98" s="2"/>
      <c r="H98"/>
      <c r="I98"/>
      <c r="J98" s="2"/>
      <c r="K98"/>
      <c r="L98"/>
      <c r="M98" s="2"/>
      <c r="N98"/>
      <c r="O98" s="2"/>
    </row>
    <row r="99" spans="2:15" ht="12.75">
      <c r="B99"/>
      <c r="C99"/>
      <c r="D99"/>
      <c r="E99"/>
      <c r="F99"/>
      <c r="G99" s="2"/>
      <c r="H99"/>
      <c r="I99"/>
      <c r="J99" s="2"/>
      <c r="K99"/>
      <c r="L99"/>
      <c r="M99" s="2"/>
      <c r="N99"/>
      <c r="O99" s="2"/>
    </row>
    <row r="100" spans="2:15" ht="12.75">
      <c r="B100"/>
      <c r="C100"/>
      <c r="D100"/>
      <c r="E100"/>
      <c r="F100"/>
      <c r="G100" s="2"/>
      <c r="H100"/>
      <c r="I100"/>
      <c r="J100" s="2"/>
      <c r="K100"/>
      <c r="L100"/>
      <c r="M100" s="2"/>
      <c r="N100"/>
      <c r="O100" s="2"/>
    </row>
    <row r="101" spans="2:15" ht="12.75">
      <c r="B101"/>
      <c r="C101"/>
      <c r="D101"/>
      <c r="E101"/>
      <c r="F101"/>
      <c r="G101" s="2"/>
      <c r="H101"/>
      <c r="I101"/>
      <c r="J101" s="2"/>
      <c r="K101"/>
      <c r="L101"/>
      <c r="M101" s="2"/>
      <c r="N101"/>
      <c r="O101" s="2"/>
    </row>
    <row r="102" spans="2:15" ht="12.75">
      <c r="B102"/>
      <c r="C102"/>
      <c r="D102"/>
      <c r="E102"/>
      <c r="F102"/>
      <c r="G102" s="2"/>
      <c r="H102"/>
      <c r="I102"/>
      <c r="J102" s="2"/>
      <c r="K102"/>
      <c r="L102"/>
      <c r="M102" s="2"/>
      <c r="N102"/>
      <c r="O102" s="2"/>
    </row>
    <row r="103" spans="2:15" ht="12.75">
      <c r="B103"/>
      <c r="C103"/>
      <c r="D103"/>
      <c r="E103"/>
      <c r="F103"/>
      <c r="G103" s="2"/>
      <c r="H103"/>
      <c r="I103"/>
      <c r="J103" s="2"/>
      <c r="K103"/>
      <c r="L103"/>
      <c r="M103" s="2"/>
      <c r="N103"/>
      <c r="O103" s="2"/>
    </row>
    <row r="104" spans="2:15" ht="12.75">
      <c r="B104"/>
      <c r="C104"/>
      <c r="D104"/>
      <c r="E104"/>
      <c r="F104"/>
      <c r="G104" s="2"/>
      <c r="H104"/>
      <c r="I104"/>
      <c r="J104" s="2"/>
      <c r="K104"/>
      <c r="L104"/>
      <c r="M104" s="2"/>
      <c r="N104"/>
      <c r="O104" s="2"/>
    </row>
    <row r="105" spans="2:15" ht="15.75">
      <c r="B105" s="26" t="s">
        <v>65</v>
      </c>
      <c r="C105" s="27"/>
      <c r="D105" s="27"/>
      <c r="E105" s="27"/>
      <c r="F105" s="27"/>
      <c r="G105" s="11"/>
      <c r="H105" s="27"/>
      <c r="I105" s="27"/>
      <c r="J105" s="11"/>
      <c r="K105" s="27"/>
      <c r="L105" s="27"/>
      <c r="M105" s="11"/>
      <c r="N105" s="27"/>
      <c r="O105" s="11"/>
    </row>
    <row r="106" spans="2:15" ht="15.75">
      <c r="B106" s="26" t="s">
        <v>66</v>
      </c>
      <c r="C106" s="27"/>
      <c r="D106" s="27"/>
      <c r="E106" s="27"/>
      <c r="F106" s="27"/>
      <c r="G106" s="11"/>
      <c r="H106" s="27"/>
      <c r="I106" s="27"/>
      <c r="J106" s="11"/>
      <c r="K106" s="27"/>
      <c r="L106" s="27"/>
      <c r="M106" s="11"/>
      <c r="N106" s="27"/>
      <c r="O106" s="11"/>
    </row>
    <row r="107" spans="2:15" ht="12.75">
      <c r="B107"/>
      <c r="C107"/>
      <c r="D107"/>
      <c r="E107"/>
      <c r="F107"/>
      <c r="G107" s="2"/>
      <c r="H107"/>
      <c r="I107"/>
      <c r="J107" s="2"/>
      <c r="K107"/>
      <c r="L107"/>
      <c r="M107" s="2"/>
      <c r="N107"/>
      <c r="O107" s="2"/>
    </row>
    <row r="108" spans="2:15" ht="12.75">
      <c r="B108"/>
      <c r="C108"/>
      <c r="D108"/>
      <c r="E108"/>
      <c r="F108"/>
      <c r="G108" s="2"/>
      <c r="H108"/>
      <c r="I108" s="25"/>
      <c r="J108" s="2"/>
      <c r="K108"/>
      <c r="L108"/>
      <c r="M108" s="2"/>
      <c r="N108"/>
      <c r="O108" s="2"/>
    </row>
    <row r="109" spans="2:15" ht="15">
      <c r="B109" s="26" t="s">
        <v>67</v>
      </c>
      <c r="C109" s="3" t="s">
        <v>68</v>
      </c>
      <c r="D109" s="4"/>
      <c r="E109" s="4"/>
      <c r="F109" s="4"/>
      <c r="G109" s="4"/>
      <c r="H109" s="4"/>
      <c r="I109" s="28"/>
      <c r="J109" s="28"/>
      <c r="K109" s="28"/>
      <c r="L109" s="28"/>
      <c r="M109" s="28"/>
      <c r="N109" s="28"/>
      <c r="O109" s="28"/>
    </row>
    <row r="110" spans="2:15" ht="12.75">
      <c r="B110" s="29"/>
      <c r="C110" s="3"/>
      <c r="D110" s="3"/>
      <c r="E110" s="3"/>
      <c r="F110" s="3"/>
      <c r="G110" s="5"/>
      <c r="H110" s="3"/>
      <c r="I110"/>
      <c r="J110" s="2"/>
      <c r="K110"/>
      <c r="L110"/>
      <c r="M110" s="2"/>
      <c r="N110"/>
      <c r="O110" s="2"/>
    </row>
    <row r="111" spans="2:15" ht="12.75">
      <c r="B111" s="30"/>
      <c r="C111" s="30" t="s">
        <v>35</v>
      </c>
      <c r="D111" s="6" t="s">
        <v>69</v>
      </c>
      <c r="E111" s="6"/>
      <c r="F111" s="6"/>
      <c r="G111" s="7"/>
      <c r="H111" s="6"/>
      <c r="I111" s="6"/>
      <c r="J111" s="2"/>
      <c r="K111" s="30"/>
      <c r="L111" s="30"/>
      <c r="M111" s="2"/>
      <c r="N111" s="30"/>
      <c r="O111" s="2"/>
    </row>
    <row r="112" spans="2:15" ht="12.75">
      <c r="B112" s="30"/>
      <c r="C112" s="30"/>
      <c r="D112" s="6" t="s">
        <v>70</v>
      </c>
      <c r="E112" s="6"/>
      <c r="F112" s="6"/>
      <c r="G112" s="7"/>
      <c r="H112" s="6"/>
      <c r="I112" s="6"/>
      <c r="J112" s="2"/>
      <c r="K112" s="30"/>
      <c r="L112" s="30"/>
      <c r="M112" s="2"/>
      <c r="N112" s="30"/>
      <c r="O112" s="2"/>
    </row>
    <row r="113" spans="2:15" ht="12.75">
      <c r="B113"/>
      <c r="C113"/>
      <c r="D113"/>
      <c r="E113"/>
      <c r="F113"/>
      <c r="G113" s="2"/>
      <c r="H113"/>
      <c r="I113"/>
      <c r="J113" s="2"/>
      <c r="K113"/>
      <c r="L113"/>
      <c r="M113" s="2"/>
      <c r="N113"/>
      <c r="O113" s="2"/>
    </row>
    <row r="114" spans="2:15" ht="12.75">
      <c r="B114"/>
      <c r="C114"/>
      <c r="D114" t="s">
        <v>71</v>
      </c>
      <c r="E114" s="6" t="s">
        <v>72</v>
      </c>
      <c r="F114"/>
      <c r="G114" s="2"/>
      <c r="H114"/>
      <c r="I114"/>
      <c r="J114" s="2"/>
      <c r="K114"/>
      <c r="L114"/>
      <c r="M114" s="2"/>
      <c r="N114"/>
      <c r="O114" s="2"/>
    </row>
    <row r="115" spans="2:15" ht="12.75">
      <c r="B115"/>
      <c r="C115"/>
      <c r="D115"/>
      <c r="E115" s="6"/>
      <c r="F115"/>
      <c r="G115" s="2"/>
      <c r="H115"/>
      <c r="I115"/>
      <c r="J115" s="2"/>
      <c r="K115"/>
      <c r="L115"/>
      <c r="M115" s="2"/>
      <c r="N115"/>
      <c r="O115" s="2"/>
    </row>
    <row r="116" spans="2:15" ht="54" customHeight="1">
      <c r="B116"/>
      <c r="C116"/>
      <c r="D116"/>
      <c r="E116" s="72" t="s">
        <v>73</v>
      </c>
      <c r="F116" s="72"/>
      <c r="G116" s="72"/>
      <c r="H116" s="72"/>
      <c r="I116" s="72"/>
      <c r="J116" s="72"/>
      <c r="K116" s="72"/>
      <c r="L116" s="72"/>
      <c r="M116" s="72"/>
      <c r="N116" s="72"/>
      <c r="O116" s="2"/>
    </row>
    <row r="117" spans="2:15" ht="12.75">
      <c r="B117"/>
      <c r="C117"/>
      <c r="D117"/>
      <c r="E117"/>
      <c r="F117"/>
      <c r="G117" s="2"/>
      <c r="H117"/>
      <c r="I117"/>
      <c r="J117" s="2"/>
      <c r="K117"/>
      <c r="L117"/>
      <c r="M117" s="2"/>
      <c r="N117"/>
      <c r="O117" s="2"/>
    </row>
    <row r="118" spans="2:15" ht="12">
      <c r="B118" s="12"/>
      <c r="C118" s="12"/>
      <c r="D118" s="12"/>
      <c r="E118" s="12"/>
      <c r="F118" s="12">
        <f>SUM('[1]Betriebsergebnis Kreis'!D39-F139)</f>
        <v>26613</v>
      </c>
      <c r="G118" s="12" t="s">
        <v>74</v>
      </c>
      <c r="H118" s="31" t="s">
        <v>75</v>
      </c>
      <c r="I118" s="18">
        <f>SUM('[1]Betriebsergebnis Kreis'!D40)</f>
        <v>130</v>
      </c>
      <c r="J118" s="11" t="s">
        <v>8</v>
      </c>
      <c r="K118" s="31" t="s">
        <v>76</v>
      </c>
      <c r="L118" s="32"/>
      <c r="M118" s="11"/>
      <c r="N118" s="33">
        <f>SUM(F118*I118)</f>
        <v>3459690</v>
      </c>
      <c r="O118" s="12" t="s">
        <v>8</v>
      </c>
    </row>
    <row r="119" spans="2:15" ht="12.75">
      <c r="B119"/>
      <c r="C119"/>
      <c r="D119"/>
      <c r="E119" s="11"/>
      <c r="F119" s="13"/>
      <c r="G119" s="2"/>
      <c r="H119" s="15"/>
      <c r="I119" s="18"/>
      <c r="J119" s="11"/>
      <c r="K119" s="34"/>
      <c r="L119" s="16"/>
      <c r="M119" s="2"/>
      <c r="N119"/>
      <c r="O119" s="2"/>
    </row>
    <row r="120" spans="2:15" ht="12.75">
      <c r="B120"/>
      <c r="C120"/>
      <c r="D120" t="s">
        <v>77</v>
      </c>
      <c r="E120" s="6" t="s">
        <v>78</v>
      </c>
      <c r="F120"/>
      <c r="G120" s="2"/>
      <c r="H120"/>
      <c r="I120"/>
      <c r="J120" s="2"/>
      <c r="K120"/>
      <c r="L120"/>
      <c r="M120" s="2"/>
      <c r="N120"/>
      <c r="O120" s="2"/>
    </row>
    <row r="121" spans="2:15" ht="12.75">
      <c r="B121"/>
      <c r="C121"/>
      <c r="D121"/>
      <c r="E121"/>
      <c r="F121"/>
      <c r="G121" s="2"/>
      <c r="H121"/>
      <c r="I121"/>
      <c r="J121" s="2"/>
      <c r="K121"/>
      <c r="L121"/>
      <c r="M121" s="2"/>
      <c r="N121"/>
      <c r="O121" s="2"/>
    </row>
    <row r="122" spans="2:15" ht="54.75" customHeight="1">
      <c r="B122"/>
      <c r="C122"/>
      <c r="D122"/>
      <c r="E122" s="72" t="s">
        <v>79</v>
      </c>
      <c r="F122" s="72"/>
      <c r="G122" s="72"/>
      <c r="H122" s="72"/>
      <c r="I122" s="72"/>
      <c r="J122" s="72"/>
      <c r="K122" s="72"/>
      <c r="L122" s="72"/>
      <c r="M122" s="72"/>
      <c r="N122" s="72"/>
      <c r="O122" s="2"/>
    </row>
    <row r="123" spans="2:15" ht="12.75">
      <c r="B123"/>
      <c r="C123"/>
      <c r="D123"/>
      <c r="E123"/>
      <c r="F123"/>
      <c r="G123" s="2"/>
      <c r="H123"/>
      <c r="I123"/>
      <c r="J123" s="2"/>
      <c r="K123"/>
      <c r="L123"/>
      <c r="M123" s="2"/>
      <c r="N123"/>
      <c r="O123" s="2"/>
    </row>
    <row r="124" spans="2:15" ht="12.75">
      <c r="B124"/>
      <c r="C124"/>
      <c r="D124" s="35" t="s">
        <v>80</v>
      </c>
      <c r="E124" s="35"/>
      <c r="F124" s="35"/>
      <c r="G124" s="2"/>
      <c r="H124" s="36">
        <f>SUM('[1]Grundgebühren 2008'!N6)</f>
        <v>33549</v>
      </c>
      <c r="I124" s="36" t="s">
        <v>81</v>
      </c>
      <c r="J124" s="15" t="s">
        <v>75</v>
      </c>
      <c r="K124" s="37">
        <f>SUM('[1]Grundgebühren 2008'!A7:B7)</f>
        <v>18.4</v>
      </c>
      <c r="L124" s="35" t="s">
        <v>82</v>
      </c>
      <c r="M124" s="17"/>
      <c r="N124" s="37">
        <f>H124*K124</f>
        <v>617301.6</v>
      </c>
      <c r="O124" s="11" t="s">
        <v>8</v>
      </c>
    </row>
    <row r="125" spans="2:15" ht="12.75">
      <c r="B125"/>
      <c r="C125"/>
      <c r="D125" s="35" t="s">
        <v>83</v>
      </c>
      <c r="E125" s="35"/>
      <c r="F125" s="35"/>
      <c r="G125" s="2"/>
      <c r="H125" s="36">
        <f>SUM('[1]Grundgebühren 2008'!N10)</f>
        <v>0</v>
      </c>
      <c r="I125" s="36" t="s">
        <v>81</v>
      </c>
      <c r="J125" s="15" t="s">
        <v>75</v>
      </c>
      <c r="K125" s="37">
        <f>SUM('[1]Grundgebühren 2008'!A12:B12)</f>
        <v>19.5</v>
      </c>
      <c r="L125" s="35" t="s">
        <v>82</v>
      </c>
      <c r="M125" s="17"/>
      <c r="N125" s="37">
        <f aca="true" t="shared" si="0" ref="N125:N130">H125*K125</f>
        <v>0</v>
      </c>
      <c r="O125" s="11" t="s">
        <v>8</v>
      </c>
    </row>
    <row r="126" spans="2:15" ht="12.75">
      <c r="B126"/>
      <c r="C126"/>
      <c r="D126" s="35" t="s">
        <v>84</v>
      </c>
      <c r="E126" s="35"/>
      <c r="F126" s="35"/>
      <c r="G126" s="2"/>
      <c r="H126" s="36">
        <f>SUM('[1]Grundgebühren 2008'!N15)</f>
        <v>18322</v>
      </c>
      <c r="I126" s="36" t="s">
        <v>81</v>
      </c>
      <c r="J126" s="15" t="s">
        <v>75</v>
      </c>
      <c r="K126" s="37">
        <f>SUM('[1]Grundgebühren 2008'!A17:B17)</f>
        <v>20.25</v>
      </c>
      <c r="L126" s="35" t="s">
        <v>82</v>
      </c>
      <c r="M126" s="17"/>
      <c r="N126" s="37">
        <f t="shared" si="0"/>
        <v>371020.5</v>
      </c>
      <c r="O126" s="11" t="s">
        <v>8</v>
      </c>
    </row>
    <row r="127" spans="2:15" ht="12.75">
      <c r="B127"/>
      <c r="C127"/>
      <c r="D127" s="35" t="s">
        <v>85</v>
      </c>
      <c r="E127" s="35"/>
      <c r="F127" s="35"/>
      <c r="G127" s="2"/>
      <c r="H127" s="36">
        <f>SUM('[1]Grundgebühren 2008'!N20)</f>
        <v>9100</v>
      </c>
      <c r="I127" s="36" t="s">
        <v>81</v>
      </c>
      <c r="J127" s="15" t="s">
        <v>75</v>
      </c>
      <c r="K127" s="37">
        <f>SUM('[1]Grundgebühren 2008'!A22:B22)</f>
        <v>36.8</v>
      </c>
      <c r="L127" s="35" t="s">
        <v>82</v>
      </c>
      <c r="M127" s="17"/>
      <c r="N127" s="37">
        <f t="shared" si="0"/>
        <v>334880</v>
      </c>
      <c r="O127" s="11" t="s">
        <v>8</v>
      </c>
    </row>
    <row r="128" spans="2:15" ht="12.75">
      <c r="B128"/>
      <c r="C128"/>
      <c r="D128" s="35" t="s">
        <v>86</v>
      </c>
      <c r="E128" s="35"/>
      <c r="F128" s="35"/>
      <c r="G128" s="2"/>
      <c r="H128" s="36">
        <f>SUM('[1]Grundgebühren 2008'!N25)</f>
        <v>226</v>
      </c>
      <c r="I128" s="36" t="s">
        <v>81</v>
      </c>
      <c r="J128" s="15" t="s">
        <v>75</v>
      </c>
      <c r="K128" s="37">
        <f>SUM('[1]Grundgebühren 2008'!A27:B27)</f>
        <v>184</v>
      </c>
      <c r="L128" s="35" t="s">
        <v>82</v>
      </c>
      <c r="M128" s="17"/>
      <c r="N128" s="37">
        <f t="shared" si="0"/>
        <v>41584</v>
      </c>
      <c r="O128" s="11" t="s">
        <v>8</v>
      </c>
    </row>
    <row r="129" spans="2:15" ht="12.75">
      <c r="B129"/>
      <c r="C129"/>
      <c r="D129" s="35" t="s">
        <v>87</v>
      </c>
      <c r="E129" s="35"/>
      <c r="F129" s="35"/>
      <c r="G129" s="2"/>
      <c r="H129" s="36">
        <f>SUM('[1]Grundgebühren 2008'!N30)</f>
        <v>3</v>
      </c>
      <c r="I129" s="36" t="s">
        <v>81</v>
      </c>
      <c r="J129" s="15" t="s">
        <v>75</v>
      </c>
      <c r="K129" s="37">
        <f>SUM('[1]Grundgebühren 2008'!A32:B32)</f>
        <v>386.4</v>
      </c>
      <c r="L129" s="35" t="s">
        <v>82</v>
      </c>
      <c r="M129" s="17"/>
      <c r="N129" s="37">
        <f t="shared" si="0"/>
        <v>1159.1999999999998</v>
      </c>
      <c r="O129" s="11" t="s">
        <v>8</v>
      </c>
    </row>
    <row r="130" spans="2:15" ht="12.75">
      <c r="B130"/>
      <c r="C130"/>
      <c r="D130" s="35" t="s">
        <v>88</v>
      </c>
      <c r="E130" s="35"/>
      <c r="F130" s="35"/>
      <c r="G130" s="2"/>
      <c r="H130" s="36">
        <f>SUM('[1]Grundgebühren 2008'!N35)</f>
        <v>0</v>
      </c>
      <c r="I130" s="36" t="s">
        <v>81</v>
      </c>
      <c r="J130" s="15" t="s">
        <v>75</v>
      </c>
      <c r="K130" s="37">
        <f>SUM('[1]Grundgebühren 2008'!A37:B37)</f>
        <v>772.8</v>
      </c>
      <c r="L130" s="35" t="s">
        <v>82</v>
      </c>
      <c r="M130" s="17"/>
      <c r="N130" s="37">
        <f t="shared" si="0"/>
        <v>0</v>
      </c>
      <c r="O130" s="11" t="s">
        <v>8</v>
      </c>
    </row>
    <row r="131" spans="2:15" ht="12.75">
      <c r="B131"/>
      <c r="C131"/>
      <c r="D131"/>
      <c r="E131"/>
      <c r="F131"/>
      <c r="G131" s="2"/>
      <c r="H131"/>
      <c r="I131" s="36"/>
      <c r="J131" s="2"/>
      <c r="K131"/>
      <c r="L131"/>
      <c r="M131" s="2"/>
      <c r="N131"/>
      <c r="O131" s="11"/>
    </row>
    <row r="132" spans="2:15" ht="12">
      <c r="B132" s="11"/>
      <c r="C132" s="11"/>
      <c r="D132" s="11"/>
      <c r="E132" s="11"/>
      <c r="F132" s="38" t="s">
        <v>89</v>
      </c>
      <c r="G132" s="11"/>
      <c r="H132" s="39">
        <f>SUM(H124:H130)</f>
        <v>61200</v>
      </c>
      <c r="I132" s="39" t="s">
        <v>81</v>
      </c>
      <c r="J132" s="11"/>
      <c r="K132" s="11"/>
      <c r="L132" s="11"/>
      <c r="M132" s="11"/>
      <c r="N132" s="32">
        <f>SUM(N124:N131)</f>
        <v>1365945.3</v>
      </c>
      <c r="O132" s="11" t="s">
        <v>8</v>
      </c>
    </row>
    <row r="133" spans="2:15" ht="12.75">
      <c r="B133" s="29"/>
      <c r="C133" s="29"/>
      <c r="D133" s="29"/>
      <c r="E133" s="29"/>
      <c r="F133" s="40"/>
      <c r="G133" s="11"/>
      <c r="H133" s="29"/>
      <c r="I133" s="29"/>
      <c r="J133" s="11"/>
      <c r="K133" s="29"/>
      <c r="L133" s="29"/>
      <c r="M133" s="11"/>
      <c r="N133" s="41"/>
      <c r="O133" s="11"/>
    </row>
    <row r="134" spans="2:15" ht="12.75">
      <c r="B134" s="30"/>
      <c r="C134" s="30" t="s">
        <v>37</v>
      </c>
      <c r="D134" s="6" t="s">
        <v>90</v>
      </c>
      <c r="E134" s="30"/>
      <c r="F134" s="42"/>
      <c r="G134" s="2"/>
      <c r="H134" s="30"/>
      <c r="I134" s="30"/>
      <c r="J134" s="2"/>
      <c r="K134" s="30"/>
      <c r="L134" s="30"/>
      <c r="M134" s="2"/>
      <c r="N134" s="43"/>
      <c r="O134" s="2"/>
    </row>
    <row r="135" spans="2:15" ht="12.75">
      <c r="B135" s="30"/>
      <c r="C135" s="30"/>
      <c r="D135" s="6" t="s">
        <v>91</v>
      </c>
      <c r="E135" s="30"/>
      <c r="F135" s="42"/>
      <c r="G135" s="2"/>
      <c r="H135" s="30"/>
      <c r="I135" s="30"/>
      <c r="J135" s="2"/>
      <c r="K135" s="30"/>
      <c r="L135" s="30"/>
      <c r="M135" s="2"/>
      <c r="N135" s="43"/>
      <c r="O135" s="2"/>
    </row>
    <row r="136" spans="2:15" ht="12.75">
      <c r="B136" s="30"/>
      <c r="C136" s="30"/>
      <c r="D136" s="30"/>
      <c r="E136" s="30"/>
      <c r="F136" s="42"/>
      <c r="G136" s="2"/>
      <c r="H136" s="30"/>
      <c r="I136" s="30"/>
      <c r="J136" s="2"/>
      <c r="K136" s="30"/>
      <c r="L136" s="30"/>
      <c r="M136" s="2"/>
      <c r="N136" s="43"/>
      <c r="O136" s="2"/>
    </row>
    <row r="137" spans="2:15" ht="66.75" customHeight="1">
      <c r="B137" s="30"/>
      <c r="C137" s="30"/>
      <c r="D137" s="73" t="s">
        <v>92</v>
      </c>
      <c r="E137" s="73"/>
      <c r="F137" s="73"/>
      <c r="G137" s="73"/>
      <c r="H137" s="73"/>
      <c r="I137" s="73"/>
      <c r="J137" s="73"/>
      <c r="K137" s="73"/>
      <c r="L137" s="73"/>
      <c r="M137" s="73"/>
      <c r="N137" s="73"/>
      <c r="O137" s="2"/>
    </row>
    <row r="138" spans="2:15" ht="12.75">
      <c r="B138" s="30"/>
      <c r="C138" s="30"/>
      <c r="D138" s="30"/>
      <c r="E138" s="30"/>
      <c r="F138" s="42"/>
      <c r="G138" s="2"/>
      <c r="H138" s="30"/>
      <c r="I138" s="30"/>
      <c r="J138" s="2"/>
      <c r="K138" s="30"/>
      <c r="L138" s="30"/>
      <c r="M138" s="2"/>
      <c r="N138" s="37"/>
      <c r="O138" s="2"/>
    </row>
    <row r="139" spans="2:15" ht="12">
      <c r="B139" s="11"/>
      <c r="C139" s="11"/>
      <c r="D139" s="11"/>
      <c r="E139" s="11"/>
      <c r="F139" s="38">
        <v>200</v>
      </c>
      <c r="G139" s="11" t="s">
        <v>74</v>
      </c>
      <c r="H139" s="10" t="s">
        <v>75</v>
      </c>
      <c r="I139" s="44">
        <f>SUM('[1]Betriebsergebnis Kreis'!D40)</f>
        <v>130</v>
      </c>
      <c r="J139" s="45" t="s">
        <v>8</v>
      </c>
      <c r="K139" s="10" t="s">
        <v>76</v>
      </c>
      <c r="L139" s="18"/>
      <c r="M139" s="11"/>
      <c r="N139" s="33">
        <f>SUM(F139*I139)</f>
        <v>26000</v>
      </c>
      <c r="O139" s="12" t="s">
        <v>8</v>
      </c>
    </row>
    <row r="140" spans="2:15" ht="12">
      <c r="B140" s="35"/>
      <c r="C140" s="35"/>
      <c r="D140" s="35"/>
      <c r="E140" s="46"/>
      <c r="F140" s="35"/>
      <c r="G140" s="2"/>
      <c r="H140" s="39"/>
      <c r="I140" s="46"/>
      <c r="J140" s="11"/>
      <c r="K140" s="46"/>
      <c r="L140" s="46"/>
      <c r="M140" s="11"/>
      <c r="N140" s="47"/>
      <c r="O140" s="11"/>
    </row>
    <row r="141" spans="2:15" ht="12.75">
      <c r="B141" s="30"/>
      <c r="C141" s="30" t="s">
        <v>39</v>
      </c>
      <c r="D141" s="6" t="s">
        <v>93</v>
      </c>
      <c r="E141" s="6"/>
      <c r="F141" s="6"/>
      <c r="G141" s="6"/>
      <c r="H141" s="48"/>
      <c r="I141" s="6"/>
      <c r="J141" s="6"/>
      <c r="K141" s="6"/>
      <c r="L141" s="6"/>
      <c r="M141" s="6"/>
      <c r="N141" s="49"/>
      <c r="O141" s="6"/>
    </row>
    <row r="142" spans="2:15" ht="12.75">
      <c r="B142" s="35"/>
      <c r="C142" s="35"/>
      <c r="D142" s="6" t="s">
        <v>94</v>
      </c>
      <c r="E142" s="50"/>
      <c r="F142" s="50"/>
      <c r="G142" s="7"/>
      <c r="H142" s="51"/>
      <c r="I142" s="50"/>
      <c r="J142" s="7"/>
      <c r="K142" s="50"/>
      <c r="L142" s="50"/>
      <c r="M142" s="7"/>
      <c r="N142" s="43"/>
      <c r="O142" s="7"/>
    </row>
    <row r="143" spans="2:15" ht="12">
      <c r="B143" s="35"/>
      <c r="C143" s="35"/>
      <c r="D143" s="35"/>
      <c r="E143" s="46"/>
      <c r="F143" s="35"/>
      <c r="G143" s="2"/>
      <c r="H143" s="39"/>
      <c r="I143" s="46"/>
      <c r="J143" s="11"/>
      <c r="K143" s="46"/>
      <c r="L143" s="46"/>
      <c r="M143" s="11"/>
      <c r="N143" s="47"/>
      <c r="O143" s="11"/>
    </row>
    <row r="144" spans="2:15" ht="53.25" customHeight="1">
      <c r="B144" s="30"/>
      <c r="C144" s="30"/>
      <c r="D144" s="73" t="s">
        <v>95</v>
      </c>
      <c r="E144" s="73"/>
      <c r="F144" s="73"/>
      <c r="G144" s="73"/>
      <c r="H144" s="73"/>
      <c r="I144" s="73"/>
      <c r="J144" s="73"/>
      <c r="K144" s="73"/>
      <c r="L144" s="73"/>
      <c r="M144" s="73"/>
      <c r="N144" s="73"/>
      <c r="O144" s="30"/>
    </row>
    <row r="145" spans="2:15" ht="12.75">
      <c r="B145" s="30"/>
      <c r="C145" s="30"/>
      <c r="D145" s="30"/>
      <c r="E145" s="30"/>
      <c r="F145" s="30"/>
      <c r="G145" s="30"/>
      <c r="H145" s="52"/>
      <c r="I145" s="30"/>
      <c r="J145" s="30"/>
      <c r="K145" s="30"/>
      <c r="L145" s="30"/>
      <c r="M145" s="30"/>
      <c r="N145" s="53"/>
      <c r="O145" s="30"/>
    </row>
    <row r="146" spans="2:15" ht="12.75">
      <c r="B146" s="30"/>
      <c r="C146" s="30"/>
      <c r="D146" s="30"/>
      <c r="E146" s="30"/>
      <c r="F146" s="12">
        <f>SUM('[1]Betriebsergebnis Kreis'!E39)</f>
        <v>2591</v>
      </c>
      <c r="G146" s="11" t="s">
        <v>74</v>
      </c>
      <c r="H146" s="10" t="s">
        <v>75</v>
      </c>
      <c r="I146" s="18">
        <f>SUM('[1]Betriebsergebnis Kreis'!E40)</f>
        <v>20</v>
      </c>
      <c r="J146" s="11" t="s">
        <v>96</v>
      </c>
      <c r="K146" s="54" t="s">
        <v>76</v>
      </c>
      <c r="L146" s="18"/>
      <c r="M146" s="11"/>
      <c r="N146" s="33">
        <f>SUM(F146*I146)</f>
        <v>51820</v>
      </c>
      <c r="O146" s="12" t="s">
        <v>8</v>
      </c>
    </row>
    <row r="147" spans="2:15" ht="12.75">
      <c r="B147" s="30"/>
      <c r="C147" s="30"/>
      <c r="D147" s="30"/>
      <c r="E147" s="30"/>
      <c r="F147" s="30"/>
      <c r="G147" s="30"/>
      <c r="H147" s="39"/>
      <c r="I147" s="20"/>
      <c r="J147" s="55"/>
      <c r="K147" s="47"/>
      <c r="L147" s="11"/>
      <c r="M147" s="47"/>
      <c r="N147" s="47"/>
      <c r="O147" s="11"/>
    </row>
    <row r="148" spans="2:15" ht="12.75">
      <c r="B148" s="30"/>
      <c r="C148" s="30"/>
      <c r="D148" s="30"/>
      <c r="E148" s="30"/>
      <c r="F148" s="30"/>
      <c r="G148" s="30"/>
      <c r="H148" s="39"/>
      <c r="I148" s="20"/>
      <c r="J148" s="55"/>
      <c r="K148" s="47"/>
      <c r="L148" s="11"/>
      <c r="M148" s="47"/>
      <c r="N148" s="47"/>
      <c r="O148" s="11"/>
    </row>
    <row r="149" spans="2:15" ht="12.75">
      <c r="B149" s="20"/>
      <c r="C149" s="20"/>
      <c r="D149" s="20"/>
      <c r="E149" s="20"/>
      <c r="F149" s="20"/>
      <c r="G149" s="20"/>
      <c r="H149" s="20"/>
      <c r="I149" s="20"/>
      <c r="J149" s="20"/>
      <c r="K149" s="20"/>
      <c r="L149" s="20"/>
      <c r="M149" s="20"/>
      <c r="N149" s="20"/>
      <c r="O149" s="20"/>
    </row>
    <row r="150" spans="2:15" ht="12.75">
      <c r="B150" s="20" t="s">
        <v>33</v>
      </c>
      <c r="C150" s="3" t="s">
        <v>97</v>
      </c>
      <c r="D150" s="30"/>
      <c r="E150" s="52"/>
      <c r="F150" s="30"/>
      <c r="G150" s="30"/>
      <c r="H150" s="56"/>
      <c r="I150" s="30"/>
      <c r="J150" s="30"/>
      <c r="K150" s="30"/>
      <c r="L150" s="53"/>
      <c r="M150" s="30"/>
      <c r="N150" s="30"/>
      <c r="O150" s="30"/>
    </row>
    <row r="151" spans="2:15" ht="12.75">
      <c r="B151" s="30"/>
      <c r="C151" s="3" t="s">
        <v>98</v>
      </c>
      <c r="D151" s="30"/>
      <c r="E151" s="52"/>
      <c r="F151" s="30"/>
      <c r="G151" s="30"/>
      <c r="H151" s="56"/>
      <c r="I151" s="30"/>
      <c r="J151" s="30"/>
      <c r="K151" s="30"/>
      <c r="L151" s="53"/>
      <c r="M151" s="30"/>
      <c r="N151" s="30"/>
      <c r="O151" s="30"/>
    </row>
    <row r="152" spans="2:15" ht="12.75">
      <c r="B152" s="30"/>
      <c r="C152" s="30"/>
      <c r="D152" s="30"/>
      <c r="E152" s="13"/>
      <c r="F152" s="2"/>
      <c r="G152" s="2"/>
      <c r="H152" s="57"/>
      <c r="I152" s="2"/>
      <c r="J152" s="2"/>
      <c r="K152" s="2"/>
      <c r="L152" s="16"/>
      <c r="M152" s="2"/>
      <c r="N152" s="30"/>
      <c r="O152" s="2"/>
    </row>
    <row r="153" spans="2:15" ht="12.75">
      <c r="B153" s="30"/>
      <c r="C153" s="30"/>
      <c r="D153" s="30"/>
      <c r="E153" s="13"/>
      <c r="F153" s="2"/>
      <c r="G153" s="2"/>
      <c r="H153" s="57"/>
      <c r="I153" s="2"/>
      <c r="J153" s="2"/>
      <c r="K153" s="2"/>
      <c r="L153" s="16"/>
      <c r="M153" s="2"/>
      <c r="N153" s="30"/>
      <c r="O153" s="2"/>
    </row>
    <row r="154" spans="2:15" ht="36" customHeight="1">
      <c r="B154" s="30"/>
      <c r="C154" s="30"/>
      <c r="D154" s="74" t="s">
        <v>99</v>
      </c>
      <c r="E154" s="74"/>
      <c r="F154" s="74"/>
      <c r="G154" s="74"/>
      <c r="H154" s="74"/>
      <c r="I154" s="74"/>
      <c r="J154" s="74"/>
      <c r="K154" s="74"/>
      <c r="L154" s="74"/>
      <c r="M154" s="74"/>
      <c r="N154" s="74"/>
      <c r="O154" s="2"/>
    </row>
    <row r="155" spans="2:15" ht="12">
      <c r="B155" s="35"/>
      <c r="C155" s="35"/>
      <c r="D155" s="35"/>
      <c r="E155" s="36"/>
      <c r="F155" s="12"/>
      <c r="G155" s="11"/>
      <c r="H155" s="11"/>
      <c r="I155" s="18"/>
      <c r="J155" s="11"/>
      <c r="K155" s="10"/>
      <c r="L155" s="18"/>
      <c r="M155" s="11"/>
      <c r="N155" s="47"/>
      <c r="O155" s="11"/>
    </row>
    <row r="156" spans="2:15" ht="12">
      <c r="B156" s="35"/>
      <c r="C156" s="35"/>
      <c r="D156" s="35"/>
      <c r="E156" s="2"/>
      <c r="F156" s="13"/>
      <c r="G156" s="2"/>
      <c r="H156" s="15"/>
      <c r="I156" s="16"/>
      <c r="J156" s="11"/>
      <c r="K156" s="10"/>
      <c r="L156" s="16"/>
      <c r="M156" s="11"/>
      <c r="N156" s="47"/>
      <c r="O156" s="11"/>
    </row>
    <row r="157" spans="2:15" ht="12.75">
      <c r="B157" s="29" t="s">
        <v>100</v>
      </c>
      <c r="C157" s="3" t="s">
        <v>101</v>
      </c>
      <c r="D157" s="29"/>
      <c r="E157" s="29"/>
      <c r="F157" s="29"/>
      <c r="G157" s="11"/>
      <c r="H157" s="29"/>
      <c r="I157" s="29"/>
      <c r="J157" s="11"/>
      <c r="K157" s="29"/>
      <c r="L157" s="29"/>
      <c r="M157" s="11"/>
      <c r="N157" s="29"/>
      <c r="O157" s="11"/>
    </row>
    <row r="158" spans="2:15" ht="12.75">
      <c r="B158"/>
      <c r="C158"/>
      <c r="D158"/>
      <c r="E158"/>
      <c r="F158"/>
      <c r="G158" s="2"/>
      <c r="H158"/>
      <c r="I158"/>
      <c r="J158" s="2"/>
      <c r="K158"/>
      <c r="L158"/>
      <c r="M158" s="2"/>
      <c r="N158"/>
      <c r="O158" s="2"/>
    </row>
    <row r="159" spans="2:15" ht="12.75">
      <c r="B159"/>
      <c r="C159"/>
      <c r="D159" s="6" t="s">
        <v>102</v>
      </c>
      <c r="E159"/>
      <c r="F159"/>
      <c r="G159" s="2"/>
      <c r="H159"/>
      <c r="I159"/>
      <c r="J159" s="2"/>
      <c r="K159"/>
      <c r="L159"/>
      <c r="M159" s="2"/>
      <c r="N159"/>
      <c r="O159" s="2"/>
    </row>
    <row r="160" spans="2:15" ht="12.75">
      <c r="B160"/>
      <c r="C160"/>
      <c r="D160" s="6" t="s">
        <v>70</v>
      </c>
      <c r="E160"/>
      <c r="F160"/>
      <c r="G160" s="2"/>
      <c r="H160"/>
      <c r="I160"/>
      <c r="J160" s="2"/>
      <c r="K160"/>
      <c r="L160"/>
      <c r="M160" s="2"/>
      <c r="N160"/>
      <c r="O160" s="2"/>
    </row>
    <row r="161" spans="2:15" ht="12.75">
      <c r="B161"/>
      <c r="C161"/>
      <c r="D161"/>
      <c r="E161"/>
      <c r="F161"/>
      <c r="G161" s="2"/>
      <c r="H161"/>
      <c r="I161"/>
      <c r="J161" s="2"/>
      <c r="K161"/>
      <c r="L161"/>
      <c r="M161" s="2"/>
      <c r="N161"/>
      <c r="O161" s="2"/>
    </row>
    <row r="162" spans="2:15" ht="50.25" customHeight="1">
      <c r="B162"/>
      <c r="C162"/>
      <c r="D162" s="72" t="s">
        <v>103</v>
      </c>
      <c r="E162" s="72"/>
      <c r="F162" s="72"/>
      <c r="G162" s="72"/>
      <c r="H162" s="72"/>
      <c r="I162" s="72"/>
      <c r="J162" s="72"/>
      <c r="K162" s="72"/>
      <c r="L162" s="72"/>
      <c r="M162" s="72"/>
      <c r="N162" s="72"/>
      <c r="O162" s="2"/>
    </row>
    <row r="163" spans="2:15" ht="12.75">
      <c r="B163"/>
      <c r="C163"/>
      <c r="D163"/>
      <c r="E163"/>
      <c r="F163"/>
      <c r="G163" s="2"/>
      <c r="H163"/>
      <c r="I163"/>
      <c r="J163" s="2"/>
      <c r="K163"/>
      <c r="L163"/>
      <c r="M163" s="2"/>
      <c r="N163"/>
      <c r="O163" s="2"/>
    </row>
    <row r="164" spans="2:15" ht="12">
      <c r="B164" s="2"/>
      <c r="C164" s="2"/>
      <c r="D164" s="2"/>
      <c r="E164" s="2"/>
      <c r="F164" s="13">
        <f>SUM(F170-F166)</f>
        <v>39000</v>
      </c>
      <c r="G164" s="2" t="s">
        <v>74</v>
      </c>
      <c r="H164" s="15" t="s">
        <v>75</v>
      </c>
      <c r="I164" s="16">
        <f>SUM('[1]Betriebsergebnis Kreis'!H40)</f>
        <v>80</v>
      </c>
      <c r="J164" s="11" t="s">
        <v>8</v>
      </c>
      <c r="K164" s="34" t="s">
        <v>76</v>
      </c>
      <c r="L164" s="16">
        <f>F164*I164</f>
        <v>3120000</v>
      </c>
      <c r="M164" s="11" t="s">
        <v>8</v>
      </c>
      <c r="N164" s="2"/>
      <c r="O164" s="2"/>
    </row>
    <row r="165" spans="2:15" ht="6" customHeight="1">
      <c r="B165" s="2"/>
      <c r="C165" s="2"/>
      <c r="D165" s="2"/>
      <c r="E165" s="2"/>
      <c r="F165" s="13"/>
      <c r="G165" s="2"/>
      <c r="H165" s="15"/>
      <c r="I165" s="16"/>
      <c r="J165" s="2"/>
      <c r="K165" s="34"/>
      <c r="L165" s="16"/>
      <c r="M165" s="11"/>
      <c r="N165" s="2"/>
      <c r="O165" s="2"/>
    </row>
    <row r="166" spans="2:15" ht="12">
      <c r="B166" s="2"/>
      <c r="C166" s="2"/>
      <c r="D166" s="2"/>
      <c r="E166" s="2"/>
      <c r="F166" s="13">
        <v>7000</v>
      </c>
      <c r="G166" s="2" t="s">
        <v>74</v>
      </c>
      <c r="H166" s="15" t="s">
        <v>75</v>
      </c>
      <c r="I166" s="16">
        <f>SUM('[1]Betriebsergebnis Kreis'!H40)</f>
        <v>80</v>
      </c>
      <c r="J166" s="11" t="s">
        <v>8</v>
      </c>
      <c r="K166" s="34" t="s">
        <v>76</v>
      </c>
      <c r="L166" s="16">
        <f>F166*I166</f>
        <v>560000</v>
      </c>
      <c r="M166" s="11" t="s">
        <v>8</v>
      </c>
      <c r="N166" s="2"/>
      <c r="O166" s="2"/>
    </row>
    <row r="167" spans="2:15" ht="4.5" customHeight="1">
      <c r="B167" s="2"/>
      <c r="C167" s="2"/>
      <c r="D167" s="2"/>
      <c r="E167" s="2"/>
      <c r="F167" s="2"/>
      <c r="G167" s="2"/>
      <c r="H167" s="2"/>
      <c r="I167" s="2"/>
      <c r="J167" s="11"/>
      <c r="K167" s="34"/>
      <c r="L167" s="16"/>
      <c r="M167" s="11"/>
      <c r="N167" s="2"/>
      <c r="O167" s="2"/>
    </row>
    <row r="168" spans="2:15" ht="12">
      <c r="B168" s="2"/>
      <c r="C168" s="2"/>
      <c r="D168" s="2"/>
      <c r="E168" s="2"/>
      <c r="F168" s="13">
        <f>SUM('[1]Betriebsergebnis Kreis'!I39)</f>
        <v>0</v>
      </c>
      <c r="G168" s="2" t="s">
        <v>74</v>
      </c>
      <c r="H168" s="2" t="s">
        <v>75</v>
      </c>
      <c r="I168" s="16">
        <f>SUM('[1]Betriebsergebnis Kreis'!I40)</f>
        <v>0</v>
      </c>
      <c r="J168" s="11" t="s">
        <v>8</v>
      </c>
      <c r="K168" s="34" t="s">
        <v>76</v>
      </c>
      <c r="L168" s="16">
        <f>F168*I168</f>
        <v>0</v>
      </c>
      <c r="M168" s="11"/>
      <c r="N168" s="2"/>
      <c r="O168" s="2"/>
    </row>
    <row r="169" spans="2:15" ht="12">
      <c r="B169" s="2"/>
      <c r="C169" s="2"/>
      <c r="D169" s="2"/>
      <c r="E169" s="2"/>
      <c r="F169" s="2"/>
      <c r="G169" s="2"/>
      <c r="H169" s="2"/>
      <c r="I169" s="2"/>
      <c r="J169" s="11"/>
      <c r="K169" s="34"/>
      <c r="L169" s="16"/>
      <c r="M169" s="11"/>
      <c r="N169" s="2"/>
      <c r="O169" s="2"/>
    </row>
    <row r="170" spans="2:15" ht="12">
      <c r="B170" s="11"/>
      <c r="C170" s="11"/>
      <c r="D170" s="11"/>
      <c r="E170" s="11" t="s">
        <v>89</v>
      </c>
      <c r="F170" s="58">
        <f>SUM('[1]Betriebsergebnis Kreis'!H39)</f>
        <v>46000</v>
      </c>
      <c r="G170" s="11" t="s">
        <v>74</v>
      </c>
      <c r="H170" s="10" t="s">
        <v>75</v>
      </c>
      <c r="I170" s="18">
        <f>SUM(I164)</f>
        <v>80</v>
      </c>
      <c r="J170" s="11" t="s">
        <v>8</v>
      </c>
      <c r="K170" s="34" t="s">
        <v>76</v>
      </c>
      <c r="L170" s="32">
        <f>F170*I170</f>
        <v>3680000</v>
      </c>
      <c r="M170" s="11" t="s">
        <v>8</v>
      </c>
      <c r="N170" s="11"/>
      <c r="O170" s="11"/>
    </row>
    <row r="171" spans="2:15" ht="12">
      <c r="B171" s="11"/>
      <c r="C171" s="11"/>
      <c r="D171" s="11"/>
      <c r="E171" s="11"/>
      <c r="F171" s="58">
        <f>SUM(F168)</f>
        <v>0</v>
      </c>
      <c r="G171" s="11" t="s">
        <v>74</v>
      </c>
      <c r="H171" s="10" t="s">
        <v>75</v>
      </c>
      <c r="I171" s="18">
        <f>SUM(I168)</f>
        <v>0</v>
      </c>
      <c r="J171" s="11" t="s">
        <v>8</v>
      </c>
      <c r="K171" s="34" t="s">
        <v>104</v>
      </c>
      <c r="L171" s="32">
        <f>F171*I171</f>
        <v>0</v>
      </c>
      <c r="M171" s="11"/>
      <c r="N171" s="32">
        <f>SUM(L170:L171)</f>
        <v>3680000</v>
      </c>
      <c r="O171" s="11" t="s">
        <v>8</v>
      </c>
    </row>
    <row r="172" spans="2:15" ht="12">
      <c r="B172" s="11"/>
      <c r="C172" s="11"/>
      <c r="D172" s="11"/>
      <c r="E172" s="11"/>
      <c r="F172" s="58"/>
      <c r="G172" s="11"/>
      <c r="H172" s="10"/>
      <c r="I172" s="18"/>
      <c r="J172" s="11"/>
      <c r="K172" s="34"/>
      <c r="L172" s="32"/>
      <c r="M172" s="11"/>
      <c r="N172" s="11"/>
      <c r="O172" s="11"/>
    </row>
    <row r="173" spans="2:15" ht="12">
      <c r="B173" s="11"/>
      <c r="C173" s="11"/>
      <c r="D173" s="11"/>
      <c r="E173" s="11"/>
      <c r="F173" s="12"/>
      <c r="G173" s="11"/>
      <c r="H173" s="10"/>
      <c r="I173" s="18"/>
      <c r="J173" s="11"/>
      <c r="K173" s="59"/>
      <c r="L173" s="32"/>
      <c r="M173" s="11"/>
      <c r="N173" s="11"/>
      <c r="O173" s="11"/>
    </row>
    <row r="174" spans="2:15" ht="12.75">
      <c r="B174" s="20" t="s">
        <v>105</v>
      </c>
      <c r="C174" s="3" t="s">
        <v>106</v>
      </c>
      <c r="D174" s="3"/>
      <c r="E174" s="3"/>
      <c r="F174" s="3"/>
      <c r="G174" s="5"/>
      <c r="H174" s="3"/>
      <c r="I174" s="3"/>
      <c r="J174" s="5"/>
      <c r="K174" s="3"/>
      <c r="L174" s="3"/>
      <c r="M174" s="5"/>
      <c r="N174" s="3"/>
      <c r="O174" s="5"/>
    </row>
    <row r="175" spans="2:15" ht="12.75">
      <c r="B175" s="3"/>
      <c r="C175" s="3" t="s">
        <v>107</v>
      </c>
      <c r="D175" s="3"/>
      <c r="E175" s="3"/>
      <c r="F175" s="3"/>
      <c r="G175" s="5"/>
      <c r="H175" s="3"/>
      <c r="I175" s="3"/>
      <c r="J175" s="5"/>
      <c r="K175" s="3"/>
      <c r="L175" s="3"/>
      <c r="M175" s="5"/>
      <c r="N175" s="3"/>
      <c r="O175" s="5"/>
    </row>
    <row r="176" spans="2:15" ht="12.75">
      <c r="B176"/>
      <c r="C176"/>
      <c r="D176"/>
      <c r="E176"/>
      <c r="F176"/>
      <c r="G176" s="2"/>
      <c r="H176"/>
      <c r="I176"/>
      <c r="J176" s="2"/>
      <c r="K176"/>
      <c r="L176"/>
      <c r="M176" s="2"/>
      <c r="N176"/>
      <c r="O176" s="2"/>
    </row>
    <row r="177" spans="2:15" ht="12.75">
      <c r="B177"/>
      <c r="C177" s="30" t="s">
        <v>35</v>
      </c>
      <c r="D177" s="6" t="s">
        <v>108</v>
      </c>
      <c r="E177"/>
      <c r="F177"/>
      <c r="G177" s="2"/>
      <c r="H177"/>
      <c r="I177"/>
      <c r="J177" s="2"/>
      <c r="K177"/>
      <c r="L177"/>
      <c r="M177" s="2"/>
      <c r="N177"/>
      <c r="O177" s="2"/>
    </row>
    <row r="178" spans="2:15" ht="12.75">
      <c r="B178"/>
      <c r="C178"/>
      <c r="D178"/>
      <c r="E178"/>
      <c r="F178"/>
      <c r="G178" s="2"/>
      <c r="H178"/>
      <c r="I178"/>
      <c r="J178" s="2"/>
      <c r="K178"/>
      <c r="L178"/>
      <c r="M178" s="2"/>
      <c r="N178"/>
      <c r="O178" s="2"/>
    </row>
    <row r="179" spans="2:15" ht="52.5" customHeight="1">
      <c r="B179"/>
      <c r="C179"/>
      <c r="D179" s="72" t="s">
        <v>109</v>
      </c>
      <c r="E179" s="72"/>
      <c r="F179" s="72"/>
      <c r="G179" s="72"/>
      <c r="H179" s="72"/>
      <c r="I179" s="72"/>
      <c r="J179" s="72"/>
      <c r="K179" s="72"/>
      <c r="L179" s="72"/>
      <c r="M179" s="72"/>
      <c r="N179" s="72"/>
      <c r="O179" s="2"/>
    </row>
    <row r="180" spans="2:15" ht="12.75">
      <c r="B180"/>
      <c r="C180"/>
      <c r="D180"/>
      <c r="E180"/>
      <c r="F180"/>
      <c r="G180" s="2"/>
      <c r="H180"/>
      <c r="I180"/>
      <c r="J180" s="2"/>
      <c r="K180"/>
      <c r="L180"/>
      <c r="M180" s="2"/>
      <c r="N180"/>
      <c r="O180" s="2"/>
    </row>
    <row r="181" spans="2:15" ht="12">
      <c r="B181" s="11"/>
      <c r="C181" s="11"/>
      <c r="D181" s="11"/>
      <c r="E181" s="11"/>
      <c r="F181" s="12">
        <f>SUM('[1]Betriebsergebnis Kreis'!K39)</f>
        <v>4183</v>
      </c>
      <c r="G181" s="11" t="s">
        <v>74</v>
      </c>
      <c r="H181" s="10" t="s">
        <v>75</v>
      </c>
      <c r="I181" s="18">
        <f>SUM('[1]Betriebsergebnis Kreis'!K40)</f>
        <v>5</v>
      </c>
      <c r="J181" s="11" t="s">
        <v>8</v>
      </c>
      <c r="K181" s="59" t="s">
        <v>76</v>
      </c>
      <c r="L181" s="32"/>
      <c r="M181" s="11"/>
      <c r="N181" s="33">
        <f>SUM(F181*I181)</f>
        <v>20915</v>
      </c>
      <c r="O181" s="12" t="s">
        <v>8</v>
      </c>
    </row>
    <row r="182" spans="2:15" ht="12">
      <c r="B182" s="2"/>
      <c r="C182" s="2"/>
      <c r="D182" s="2"/>
      <c r="E182" s="2"/>
      <c r="F182" s="2"/>
      <c r="G182" s="2"/>
      <c r="H182" s="2"/>
      <c r="I182" s="16"/>
      <c r="J182" s="2"/>
      <c r="K182" s="34"/>
      <c r="L182" s="16"/>
      <c r="M182" s="2"/>
      <c r="N182" s="2"/>
      <c r="O182" s="2"/>
    </row>
    <row r="183" spans="2:15" ht="12.75">
      <c r="B183" s="2"/>
      <c r="C183" t="s">
        <v>37</v>
      </c>
      <c r="D183" s="6" t="s">
        <v>110</v>
      </c>
      <c r="E183"/>
      <c r="F183"/>
      <c r="G183" s="2"/>
      <c r="H183"/>
      <c r="I183"/>
      <c r="J183" s="2"/>
      <c r="K183"/>
      <c r="L183"/>
      <c r="M183" s="2"/>
      <c r="N183"/>
      <c r="O183" s="2"/>
    </row>
    <row r="184" spans="2:15" ht="12.75">
      <c r="B184" s="11"/>
      <c r="C184"/>
      <c r="D184"/>
      <c r="E184"/>
      <c r="F184"/>
      <c r="G184" s="2"/>
      <c r="H184"/>
      <c r="I184"/>
      <c r="J184" s="2"/>
      <c r="K184"/>
      <c r="L184"/>
      <c r="M184" s="2"/>
      <c r="N184"/>
      <c r="O184" s="11"/>
    </row>
    <row r="185" spans="2:15" ht="24.75" customHeight="1">
      <c r="B185" s="11"/>
      <c r="C185"/>
      <c r="D185" s="72" t="s">
        <v>111</v>
      </c>
      <c r="E185" s="72"/>
      <c r="F185" s="72"/>
      <c r="G185" s="72"/>
      <c r="H185" s="72"/>
      <c r="I185" s="72"/>
      <c r="J185" s="72"/>
      <c r="K185" s="72"/>
      <c r="L185" s="72"/>
      <c r="M185" s="72"/>
      <c r="N185" s="72"/>
      <c r="O185" s="11"/>
    </row>
    <row r="186" spans="2:15" ht="12">
      <c r="B186" s="2"/>
      <c r="C186" s="2"/>
      <c r="D186" s="2"/>
      <c r="E186" s="2"/>
      <c r="F186" s="2"/>
      <c r="G186" s="2"/>
      <c r="H186" s="2"/>
      <c r="I186" s="16"/>
      <c r="J186" s="2"/>
      <c r="K186" s="54"/>
      <c r="L186" s="60"/>
      <c r="M186" s="11"/>
      <c r="N186" s="2"/>
      <c r="O186" s="2"/>
    </row>
    <row r="187" spans="2:15" ht="12.75">
      <c r="B187" s="30"/>
      <c r="C187" s="30" t="s">
        <v>39</v>
      </c>
      <c r="D187" s="6" t="s">
        <v>112</v>
      </c>
      <c r="E187" s="6"/>
      <c r="F187" s="6"/>
      <c r="G187" s="6"/>
      <c r="H187" s="61"/>
      <c r="I187" s="49"/>
      <c r="J187" s="6"/>
      <c r="K187" s="62"/>
      <c r="L187" s="49"/>
      <c r="M187" s="30"/>
      <c r="N187" s="30"/>
      <c r="O187" s="30"/>
    </row>
    <row r="188" spans="2:15" ht="12">
      <c r="B188" s="11"/>
      <c r="C188" s="11"/>
      <c r="D188" s="11"/>
      <c r="E188" s="11"/>
      <c r="F188" s="11"/>
      <c r="G188" s="11"/>
      <c r="H188" s="10"/>
      <c r="I188" s="18"/>
      <c r="J188" s="11"/>
      <c r="K188" s="59"/>
      <c r="L188" s="32"/>
      <c r="M188" s="11"/>
      <c r="N188" s="11"/>
      <c r="O188" s="11"/>
    </row>
    <row r="189" spans="2:15" ht="51.75" customHeight="1">
      <c r="B189" s="30"/>
      <c r="C189" s="30"/>
      <c r="D189" s="73" t="s">
        <v>113</v>
      </c>
      <c r="E189" s="73"/>
      <c r="F189" s="73"/>
      <c r="G189" s="73"/>
      <c r="H189" s="73"/>
      <c r="I189" s="73"/>
      <c r="J189" s="73"/>
      <c r="K189" s="73"/>
      <c r="L189" s="73"/>
      <c r="M189" s="73"/>
      <c r="N189" s="73"/>
      <c r="O189" s="30"/>
    </row>
    <row r="190" spans="2:15" ht="12.75">
      <c r="B190" s="30"/>
      <c r="C190" s="30"/>
      <c r="D190" s="30"/>
      <c r="E190" s="30"/>
      <c r="F190" s="30"/>
      <c r="G190" s="30"/>
      <c r="H190" s="63"/>
      <c r="I190" s="53"/>
      <c r="J190" s="30"/>
      <c r="K190" s="62"/>
      <c r="L190" s="49"/>
      <c r="M190" s="30"/>
      <c r="N190" s="30"/>
      <c r="O190" s="30"/>
    </row>
    <row r="191" spans="2:15" ht="12">
      <c r="B191" s="11"/>
      <c r="C191" s="11"/>
      <c r="D191" s="11"/>
      <c r="E191" s="11"/>
      <c r="F191" s="12">
        <f>SUM('[1]Betriebsergebnis Kreis'!J39)</f>
        <v>45.2</v>
      </c>
      <c r="G191" s="11" t="s">
        <v>74</v>
      </c>
      <c r="H191" s="10" t="s">
        <v>75</v>
      </c>
      <c r="I191" s="18">
        <f>SUM('[1]Betriebsergebnis Kreis'!J40)</f>
        <v>200</v>
      </c>
      <c r="J191" s="11" t="s">
        <v>8</v>
      </c>
      <c r="K191" s="59" t="s">
        <v>76</v>
      </c>
      <c r="L191" s="18"/>
      <c r="M191" s="11"/>
      <c r="N191" s="33">
        <f>SUM(F191*I191)</f>
        <v>9040</v>
      </c>
      <c r="O191" s="12" t="s">
        <v>8</v>
      </c>
    </row>
    <row r="192" spans="2:15" ht="12">
      <c r="B192" s="11"/>
      <c r="C192" s="11"/>
      <c r="D192" s="11"/>
      <c r="E192" s="11"/>
      <c r="F192" s="11"/>
      <c r="G192" s="11"/>
      <c r="H192" s="10"/>
      <c r="I192" s="18"/>
      <c r="J192" s="11"/>
      <c r="K192" s="59"/>
      <c r="L192" s="18"/>
      <c r="M192" s="11"/>
      <c r="N192" s="11"/>
      <c r="O192" s="11"/>
    </row>
    <row r="193" spans="2:15" ht="12.75">
      <c r="B193"/>
      <c r="C193" t="s">
        <v>13</v>
      </c>
      <c r="D193" s="6" t="s">
        <v>114</v>
      </c>
      <c r="E193"/>
      <c r="F193"/>
      <c r="G193" s="2"/>
      <c r="H193"/>
      <c r="I193"/>
      <c r="J193" s="2"/>
      <c r="K193"/>
      <c r="L193"/>
      <c r="M193" s="2"/>
      <c r="N193"/>
      <c r="O193" s="2"/>
    </row>
    <row r="194" spans="2:15" ht="12.75">
      <c r="B194"/>
      <c r="C194"/>
      <c r="D194" s="6"/>
      <c r="E194"/>
      <c r="F194"/>
      <c r="G194" s="57"/>
      <c r="H194"/>
      <c r="I194"/>
      <c r="J194" s="2"/>
      <c r="K194"/>
      <c r="L194"/>
      <c r="M194" s="2"/>
      <c r="N194"/>
      <c r="O194" s="2"/>
    </row>
    <row r="195" spans="2:15" ht="37.5" customHeight="1">
      <c r="B195"/>
      <c r="C195"/>
      <c r="D195" s="72" t="s">
        <v>131</v>
      </c>
      <c r="E195" s="72"/>
      <c r="F195" s="72"/>
      <c r="G195" s="72"/>
      <c r="H195" s="72"/>
      <c r="I195" s="72"/>
      <c r="J195" s="72"/>
      <c r="K195" s="72"/>
      <c r="L195" s="72"/>
      <c r="M195" s="72"/>
      <c r="N195" s="72"/>
      <c r="O195"/>
    </row>
    <row r="196" spans="2:15" ht="12.75">
      <c r="B196" s="20"/>
      <c r="C196" s="20"/>
      <c r="D196" s="20"/>
      <c r="E196" s="20"/>
      <c r="F196" s="12"/>
      <c r="G196" s="11"/>
      <c r="H196" s="55"/>
      <c r="I196" s="18"/>
      <c r="J196" s="11"/>
      <c r="K196" s="10"/>
      <c r="L196" s="32"/>
      <c r="M196" s="5"/>
      <c r="N196" s="64">
        <f>SUM('[1]Betriebsergebnis Kreis'!M70+'[1]Betriebsergebnis Kreis'!L70)</f>
        <v>1675639.21</v>
      </c>
      <c r="O196" s="11" t="s">
        <v>8</v>
      </c>
    </row>
    <row r="197" spans="2:15" ht="12.75">
      <c r="B197"/>
      <c r="C197"/>
      <c r="D197"/>
      <c r="E197" s="11"/>
      <c r="F197"/>
      <c r="G197" s="2"/>
      <c r="H197"/>
      <c r="I197"/>
      <c r="J197" s="2"/>
      <c r="K197"/>
      <c r="L197"/>
      <c r="M197" s="2"/>
      <c r="N197"/>
      <c r="O197" s="2"/>
    </row>
    <row r="198" spans="2:15" ht="12.75">
      <c r="B198"/>
      <c r="C198"/>
      <c r="D198" s="72" t="s">
        <v>115</v>
      </c>
      <c r="E198" s="72"/>
      <c r="F198" s="72"/>
      <c r="G198" s="72"/>
      <c r="H198" s="72"/>
      <c r="I198" s="72"/>
      <c r="J198" s="72"/>
      <c r="K198" s="72"/>
      <c r="L198" s="72"/>
      <c r="M198" s="72"/>
      <c r="N198" s="72"/>
      <c r="O198" s="2"/>
    </row>
    <row r="199" spans="2:15" ht="12">
      <c r="B199" s="11"/>
      <c r="C199" s="11"/>
      <c r="D199" s="11"/>
      <c r="E199" s="2"/>
      <c r="F199" s="2"/>
      <c r="G199" s="2"/>
      <c r="H199" s="15"/>
      <c r="I199" s="16"/>
      <c r="J199" s="11"/>
      <c r="K199" s="34"/>
      <c r="L199" s="16"/>
      <c r="M199" s="11"/>
      <c r="N199" s="11"/>
      <c r="O199" s="11"/>
    </row>
    <row r="200" spans="2:15" ht="12.75">
      <c r="B200" s="65" t="s">
        <v>116</v>
      </c>
      <c r="C200" s="65" t="s">
        <v>117</v>
      </c>
      <c r="D200" s="65"/>
      <c r="E200" s="65"/>
      <c r="F200" s="65"/>
      <c r="G200" s="66"/>
      <c r="H200" s="65"/>
      <c r="I200" s="65"/>
      <c r="J200" s="66"/>
      <c r="K200" s="65"/>
      <c r="L200" s="65"/>
      <c r="M200" s="66"/>
      <c r="N200" s="65"/>
      <c r="O200" s="66"/>
    </row>
    <row r="201" spans="2:15" ht="12.75">
      <c r="B201"/>
      <c r="C201" s="20" t="s">
        <v>118</v>
      </c>
      <c r="D201"/>
      <c r="E201"/>
      <c r="F201"/>
      <c r="G201" s="2"/>
      <c r="H201"/>
      <c r="I201"/>
      <c r="J201" s="2"/>
      <c r="K201"/>
      <c r="L201"/>
      <c r="M201" s="2"/>
      <c r="N201"/>
      <c r="O201" s="2"/>
    </row>
    <row r="202" spans="2:15" ht="12">
      <c r="B202" s="2"/>
      <c r="C202" s="2"/>
      <c r="D202" s="2"/>
      <c r="E202" s="2"/>
      <c r="F202" s="2"/>
      <c r="G202" s="2"/>
      <c r="H202" s="2"/>
      <c r="I202" s="11"/>
      <c r="J202" s="2"/>
      <c r="K202" s="2"/>
      <c r="L202" s="2"/>
      <c r="M202" s="2"/>
      <c r="N202" s="2"/>
      <c r="O202" s="2"/>
    </row>
    <row r="203" spans="2:15" ht="12">
      <c r="B203" s="2"/>
      <c r="C203" s="5" t="s">
        <v>119</v>
      </c>
      <c r="D203" s="2"/>
      <c r="E203" s="2"/>
      <c r="F203" s="2"/>
      <c r="G203" s="2"/>
      <c r="H203" s="2"/>
      <c r="I203" s="11"/>
      <c r="J203" s="5" t="s">
        <v>120</v>
      </c>
      <c r="K203" s="11"/>
      <c r="L203" s="11"/>
      <c r="M203" s="18"/>
      <c r="N203" s="11"/>
      <c r="O203" s="18"/>
    </row>
    <row r="204" spans="2:15" ht="12">
      <c r="B204" s="2"/>
      <c r="C204" s="2"/>
      <c r="D204" s="2"/>
      <c r="E204" s="2"/>
      <c r="F204" s="2"/>
      <c r="G204" s="2"/>
      <c r="H204" s="2"/>
      <c r="I204" s="11"/>
      <c r="J204" s="11"/>
      <c r="K204" s="11"/>
      <c r="L204" s="11"/>
      <c r="M204" s="18"/>
      <c r="N204" s="11"/>
      <c r="O204" s="18"/>
    </row>
    <row r="205" spans="2:15" ht="12.75">
      <c r="B205"/>
      <c r="C205" s="2" t="s">
        <v>121</v>
      </c>
      <c r="D205" s="2"/>
      <c r="E205" s="2"/>
      <c r="F205" s="16">
        <f>SUM(N118)</f>
        <v>3459690</v>
      </c>
      <c r="G205" s="11" t="s">
        <v>8</v>
      </c>
      <c r="H205"/>
      <c r="I205" s="2"/>
      <c r="J205" s="2" t="s">
        <v>132</v>
      </c>
      <c r="K205" s="11"/>
      <c r="L205" s="11"/>
      <c r="M205" s="16">
        <f>SUM(N196)</f>
        <v>1675639.21</v>
      </c>
      <c r="N205" s="11" t="s">
        <v>8</v>
      </c>
      <c r="O205" s="18"/>
    </row>
    <row r="206" spans="2:15" ht="12.75">
      <c r="B206"/>
      <c r="C206" s="2" t="s">
        <v>122</v>
      </c>
      <c r="D206" s="2"/>
      <c r="E206" s="2"/>
      <c r="F206" s="16">
        <f>SUM(N132)</f>
        <v>1365945.3</v>
      </c>
      <c r="G206" s="11" t="s">
        <v>8</v>
      </c>
      <c r="H206"/>
      <c r="I206" s="2"/>
      <c r="J206" s="2"/>
      <c r="K206" s="2"/>
      <c r="L206" s="2"/>
      <c r="M206" s="16"/>
      <c r="N206" s="11"/>
      <c r="O206" s="18"/>
    </row>
    <row r="207" spans="2:15" ht="12.75">
      <c r="B207"/>
      <c r="C207" s="2" t="s">
        <v>123</v>
      </c>
      <c r="D207" s="2"/>
      <c r="E207" s="2"/>
      <c r="F207" s="16">
        <f>SUM(N139)</f>
        <v>26000</v>
      </c>
      <c r="G207" s="11" t="s">
        <v>8</v>
      </c>
      <c r="H207"/>
      <c r="I207" s="2"/>
      <c r="J207" s="67" t="s">
        <v>89</v>
      </c>
      <c r="K207" s="68"/>
      <c r="L207" s="68"/>
      <c r="M207" s="69">
        <f>M205</f>
        <v>1675639.21</v>
      </c>
      <c r="N207" s="70" t="s">
        <v>8</v>
      </c>
      <c r="O207" s="18"/>
    </row>
    <row r="208" spans="2:15" ht="12.75">
      <c r="B208"/>
      <c r="C208" s="2" t="s">
        <v>124</v>
      </c>
      <c r="D208" s="2" t="s">
        <v>125</v>
      </c>
      <c r="E208" s="2"/>
      <c r="F208" s="16">
        <f>SUM(N146)</f>
        <v>51820</v>
      </c>
      <c r="G208" s="11" t="s">
        <v>8</v>
      </c>
      <c r="H208"/>
      <c r="I208" s="2"/>
      <c r="J208" s="2"/>
      <c r="K208" s="2"/>
      <c r="L208" s="16"/>
      <c r="M208" s="2"/>
      <c r="N208"/>
      <c r="O208" s="2"/>
    </row>
    <row r="209" spans="2:15" ht="12.75">
      <c r="B209"/>
      <c r="C209" s="2" t="s">
        <v>126</v>
      </c>
      <c r="D209" s="2"/>
      <c r="E209" s="2"/>
      <c r="F209" s="16">
        <f>SUM(N155)</f>
        <v>0</v>
      </c>
      <c r="G209" s="11" t="s">
        <v>8</v>
      </c>
      <c r="H209"/>
      <c r="I209" s="2"/>
      <c r="J209" s="2"/>
      <c r="K209" s="2"/>
      <c r="L209" s="16"/>
      <c r="M209" s="2"/>
      <c r="N209"/>
      <c r="O209" s="2"/>
    </row>
    <row r="210" spans="2:15" ht="12.75">
      <c r="B210"/>
      <c r="C210" s="2" t="s">
        <v>127</v>
      </c>
      <c r="D210" s="2"/>
      <c r="E210" s="2"/>
      <c r="F210" s="16">
        <f>SUM(N171)</f>
        <v>3680000</v>
      </c>
      <c r="G210" s="11" t="s">
        <v>8</v>
      </c>
      <c r="H210"/>
      <c r="I210" s="2"/>
      <c r="J210" s="2"/>
      <c r="K210" s="2"/>
      <c r="L210" s="16"/>
      <c r="M210" s="2"/>
      <c r="N210"/>
      <c r="O210" s="2"/>
    </row>
    <row r="211" spans="2:15" ht="12.75">
      <c r="B211"/>
      <c r="C211" s="2" t="s">
        <v>128</v>
      </c>
      <c r="D211" s="2"/>
      <c r="E211" s="2"/>
      <c r="F211" s="16">
        <f>SUM(N181)</f>
        <v>20915</v>
      </c>
      <c r="G211" s="11" t="s">
        <v>8</v>
      </c>
      <c r="H211"/>
      <c r="I211" s="2"/>
      <c r="J211" s="2"/>
      <c r="K211" s="2"/>
      <c r="L211" s="16"/>
      <c r="M211" s="2"/>
      <c r="N211"/>
      <c r="O211" s="2"/>
    </row>
    <row r="212" spans="2:15" ht="12.75">
      <c r="B212"/>
      <c r="C212" s="2" t="s">
        <v>129</v>
      </c>
      <c r="D212" s="2"/>
      <c r="E212" s="2"/>
      <c r="F212" s="16">
        <f>SUM(N191)</f>
        <v>9040</v>
      </c>
      <c r="G212" s="11" t="s">
        <v>8</v>
      </c>
      <c r="H212"/>
      <c r="I212"/>
      <c r="J212" s="2"/>
      <c r="K212"/>
      <c r="L212"/>
      <c r="M212" s="2"/>
      <c r="N212"/>
      <c r="O212" s="2"/>
    </row>
    <row r="213" spans="2:15" ht="12.75">
      <c r="B213"/>
      <c r="C213" s="2"/>
      <c r="D213" s="2"/>
      <c r="E213" s="2"/>
      <c r="F213" s="2"/>
      <c r="G213" s="11"/>
      <c r="H213"/>
      <c r="I213"/>
      <c r="J213" s="2"/>
      <c r="K213"/>
      <c r="L213"/>
      <c r="M213" s="2"/>
      <c r="N213"/>
      <c r="O213" s="2"/>
    </row>
    <row r="214" spans="2:15" ht="16.5" customHeight="1">
      <c r="B214" s="20"/>
      <c r="C214" s="67" t="s">
        <v>89</v>
      </c>
      <c r="D214" s="68"/>
      <c r="E214" s="68"/>
      <c r="F214" s="71">
        <f>SUM(F205:F212)</f>
        <v>8613410.3</v>
      </c>
      <c r="G214" s="70" t="s">
        <v>8</v>
      </c>
      <c r="H214" s="18"/>
      <c r="I214" s="18"/>
      <c r="J214" s="18"/>
      <c r="K214" s="18"/>
      <c r="L214" s="18"/>
      <c r="M214" s="11"/>
      <c r="N214" s="20"/>
      <c r="O214" s="11"/>
    </row>
  </sheetData>
  <mergeCells count="25">
    <mergeCell ref="D198:N198"/>
    <mergeCell ref="D179:N179"/>
    <mergeCell ref="D185:N185"/>
    <mergeCell ref="D189:N189"/>
    <mergeCell ref="D195:N195"/>
    <mergeCell ref="D137:N137"/>
    <mergeCell ref="D144:N144"/>
    <mergeCell ref="D154:N154"/>
    <mergeCell ref="D162:N162"/>
    <mergeCell ref="C93:N93"/>
    <mergeCell ref="C95:N95"/>
    <mergeCell ref="E116:N116"/>
    <mergeCell ref="E122:N122"/>
    <mergeCell ref="C78:N78"/>
    <mergeCell ref="C80:N80"/>
    <mergeCell ref="C89:N89"/>
    <mergeCell ref="C91:N91"/>
    <mergeCell ref="C70:N70"/>
    <mergeCell ref="C72:N72"/>
    <mergeCell ref="C74:N74"/>
    <mergeCell ref="C76:N76"/>
    <mergeCell ref="C62:N62"/>
    <mergeCell ref="C64:N64"/>
    <mergeCell ref="C66:N66"/>
    <mergeCell ref="C68:N68"/>
  </mergeCells>
  <printOptions/>
  <pageMargins left="0.75" right="0.75" top="1" bottom="1" header="0.4921259845" footer="0.4921259845"/>
  <pageSetup horizontalDpi="300" verticalDpi="300" orientation="portrait" paperSize="9" scale="64" r:id="rId1"/>
  <rowBreaks count="2" manualBreakCount="2">
    <brk id="132" max="255" man="1"/>
    <brk id="199" max="14"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Kreisverwaltung Coesfeld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Anwender</dc:creator>
  <cp:keywords/>
  <dc:description/>
  <cp:lastModifiedBy>Anwender</cp:lastModifiedBy>
  <cp:lastPrinted>2007-09-21T10:10:21Z</cp:lastPrinted>
  <dcterms:created xsi:type="dcterms:W3CDTF">2007-09-19T08:15:39Z</dcterms:created>
  <dcterms:modified xsi:type="dcterms:W3CDTF">2007-09-21T10:11:37Z</dcterms:modified>
  <cp:category/>
  <cp:version/>
  <cp:contentType/>
  <cp:contentStatus/>
</cp:coreProperties>
</file>