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95" activeTab="2"/>
  </bookViews>
  <sheets>
    <sheet name="Tabelle1" sheetId="1" r:id="rId1"/>
    <sheet name="2009" sheetId="2" r:id="rId2"/>
    <sheet name="2010"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<sst xmlns="http://schemas.openxmlformats.org/spreadsheetml/2006/main" count="121" uniqueCount="65">
  <si>
    <t>aktuelles Angebot</t>
  </si>
  <si>
    <t>davon nicht genutzt</t>
  </si>
  <si>
    <t>zusätzlicher Bedarf</t>
  </si>
  <si>
    <t>Ascheberg</t>
  </si>
  <si>
    <t>Billerbeck</t>
  </si>
  <si>
    <t>Havixbeck</t>
  </si>
  <si>
    <t>Lüdinghausen</t>
  </si>
  <si>
    <t>Nordkirchen</t>
  </si>
  <si>
    <t>Nottuln</t>
  </si>
  <si>
    <t>Olfen</t>
  </si>
  <si>
    <t>Rosendahl</t>
  </si>
  <si>
    <t>Senden</t>
  </si>
  <si>
    <t>aktueller Bedarf</t>
  </si>
  <si>
    <t>Gesamt</t>
  </si>
  <si>
    <t xml:space="preserve">Plätze für Kinder unter 3 Jahren - aktueller Bedarf </t>
  </si>
  <si>
    <t>Bedarfsfeststellung Tagesbetreuung von Kindern unter drei Jahren - zum 31.12.2006</t>
  </si>
  <si>
    <t xml:space="preserve">durch KJA gefördert </t>
  </si>
  <si>
    <t>Kinder 4 Monate bis 3 Jahre zum 31.12.206</t>
  </si>
  <si>
    <t>Spielgruppen und 
spezielle Gruppen für Kinder unter drei Jahren mit mind. 5 Std. Betreuungszeit/Woche</t>
  </si>
  <si>
    <t>Tagespflege</t>
  </si>
  <si>
    <t xml:space="preserve">Plätze in kleinen altersgemischten Gruppen </t>
  </si>
  <si>
    <t xml:space="preserve">von 3- bis 6jährigen nicht genutzte Plätze in Kindergartengruppen </t>
  </si>
  <si>
    <t>2jährige Kinder</t>
  </si>
  <si>
    <t xml:space="preserve">Kinder unter zwei Jahren </t>
  </si>
  <si>
    <t>Anmeldungen</t>
  </si>
  <si>
    <t>geplante Plätze</t>
  </si>
  <si>
    <t>Hinweise:</t>
  </si>
  <si>
    <t xml:space="preserve">• eine Ermittlung des zusätzlichen Bedarfs an Tagespflegeplätzen ist technisch und personell nicht möglich; eine Erfassung der tel. Anfragen zur Tagespflege würde keine Verlässlichkeit bieten, da diese häufig zur Informationsvervollständigung erfolgen und eine Vielzahl der betroffenen Kinder parallel auch in den Kindertageseinrichtungen angemeldet wird. </t>
  </si>
  <si>
    <t>17   (5)</t>
  </si>
  <si>
    <t xml:space="preserve">Anmeldungen Kinder unter drei Jahre </t>
  </si>
  <si>
    <t xml:space="preserve">voraussichliche Anzahl Kinder unter 3 Jahren im Kindergartenjahr 2010/11 </t>
  </si>
  <si>
    <t>geplante Plätze U3 lt. Kindergartenbedarfs-plan 10/11</t>
  </si>
  <si>
    <t>(rechner.) fehlende Plätze Kindertages-einrichtungen 10/11</t>
  </si>
  <si>
    <t>43 (13)</t>
  </si>
  <si>
    <t>16   (8)</t>
  </si>
  <si>
    <t>18   (6)</t>
  </si>
  <si>
    <t>32   (8)</t>
  </si>
  <si>
    <t>16   (4)</t>
  </si>
  <si>
    <t>56 (15)</t>
  </si>
  <si>
    <t>6   (2)</t>
  </si>
  <si>
    <t>33   (8)</t>
  </si>
  <si>
    <t>237 (69)</t>
  </si>
  <si>
    <t xml:space="preserve">Bedarfsfeststellung Tagesbetreuung von Kindern unter drei Jahren </t>
  </si>
  <si>
    <t>Daten Kindertageseinrichtungen für 2010/11 - Stand 25.01.10</t>
  </si>
  <si>
    <t>Tagespflege (zum "Stichtag"  31.12.2009)</t>
  </si>
  <si>
    <t>• erfahrungsgemäß werden Kinder unter drei Jahren oft nicht zu den Anmeldewochen im Kindergarten, sondern nach und nach angemeldet. Die obigen Daten zu den Anmeldungen bieten daher nur eine Momentaufnahme (siehe Entwicklung Anmeldequoten 09/10 im Kindergartenbedarfsplan 10/11)</t>
  </si>
  <si>
    <r>
      <t>•</t>
    </r>
    <r>
      <rPr>
        <sz val="14"/>
        <rFont val="Arial"/>
        <family val="2"/>
      </rPr>
      <t xml:space="preserve"> </t>
    </r>
    <r>
      <rPr>
        <sz val="10"/>
        <rFont val="Arial"/>
        <family val="2"/>
      </rPr>
      <t>bei Gruppen des Gruppentyps II wurde unterstellt, dass diese zur Hälfte von 2jährigen und 1jährigen Kindern genutzt werden</t>
    </r>
  </si>
  <si>
    <t>• bei der Tagespflege wurde die max. zulässige Anzahl betreuter Kinder laut ausgestellter Tagespflegeerlaubnisse angegeben. In Klammern ist die Anzahl der Pflegeerlaubnisse angegeben.</t>
  </si>
  <si>
    <t>Tagespflege (zum "Stichtag"  31.12.2010)</t>
  </si>
  <si>
    <t xml:space="preserve">voraussichliche Anzahl Kinder unter 3 Jahren im Kindergartenjahr 2011/12 </t>
  </si>
  <si>
    <t>• erfahrungsgemäß werden Kinder unter drei Jahren oft nicht zu den Anmeldewochen im Kindergarten, sondern nach und nach angemeldet. Die obigen Daten zu den Anmeldungen bieten daher nur eine Momentaufnahme (siehe Entwicklung Anmeldequoten 10/11 im Kindergartenbedarfsplan 11/12)</t>
  </si>
  <si>
    <t>geplante Plätze U3 lt. Kindergartenbedarfs-plan 11/12</t>
  </si>
  <si>
    <t>(rechner.) fehlende Plätze Kindertages-einrichtungen 11/12</t>
  </si>
  <si>
    <t>26  (8)</t>
  </si>
  <si>
    <t>12  (4)</t>
  </si>
  <si>
    <t>38  (9)</t>
  </si>
  <si>
    <t>55  (13)</t>
  </si>
  <si>
    <t>13   (3)</t>
  </si>
  <si>
    <t>47 (13)</t>
  </si>
  <si>
    <t>26   (6)</t>
  </si>
  <si>
    <t>22   (6)</t>
  </si>
  <si>
    <t>30   (8)</t>
  </si>
  <si>
    <t>269 (70)</t>
  </si>
  <si>
    <r>
      <t>•</t>
    </r>
    <r>
      <rPr>
        <sz val="14"/>
        <rFont val="Arial"/>
        <family val="2"/>
      </rPr>
      <t xml:space="preserve"> </t>
    </r>
    <r>
      <rPr>
        <sz val="10"/>
        <rFont val="Arial"/>
        <family val="2"/>
      </rPr>
      <t>bei Gruppen des Gruppentyps II wurde unterstellt, dass diese zur Hälfte von 2jährigen und 1jährigen Kindern genutzt werden; d.h. 50 % der Plätze Typ II wurden als Plätze für Kinder unter zwei Jahren berücksichtigt.</t>
    </r>
  </si>
  <si>
    <t>Daten Kindertageseinrichtungen für 2011/12 - Stand 07.02.11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</si>
</sst>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0">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vertAlign val="superscript"/>
      <sz val="10"/>
      <name val="Arial"/>
      <family val="2"/>
    </font>
    <font>
      <u val="single"/>
      <sz val="10"/>
      <name val="Arial"/>
      <family val="2"/>
    </font>
    <font>
      <sz val="11"/>
      <name val="Arial"/>
      <family val="2"/>
    </font>
    <font>
      <sz val="12"/>
      <name val="Arial"/>
      <family val="2"/>
    </font>
    <font>
      <sz val="14"/>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44">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style="medium"/>
      <bottom style="medium"/>
    </border>
    <border>
      <left style="thin"/>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style="medium"/>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thin"/>
      <bottom>
        <color indexed="63"/>
      </botto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8">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0" xfId="0" applyAlignment="1">
      <alignment horizontal="center" vertical="center"/>
    </xf>
    <xf numFmtId="0" fontId="1" fillId="0" borderId="10" xfId="0" applyFont="1" applyBorder="1" applyAlignment="1">
      <alignment vertical="center"/>
    </xf>
    <xf numFmtId="0" fontId="1" fillId="0" borderId="11" xfId="0" applyFont="1" applyBorder="1" applyAlignment="1">
      <alignment horizontal="center" vertical="center" textRotation="90"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xf>
    <xf numFmtId="0" fontId="1" fillId="0" borderId="15" xfId="0" applyFont="1" applyBorder="1" applyAlignment="1">
      <alignment vertical="center"/>
    </xf>
    <xf numFmtId="0" fontId="1" fillId="0" borderId="16" xfId="0" applyFont="1" applyBorder="1" applyAlignment="1">
      <alignment vertical="center"/>
    </xf>
    <xf numFmtId="0" fontId="0" fillId="0" borderId="0" xfId="0" applyAlignment="1">
      <alignment textRotation="180"/>
    </xf>
    <xf numFmtId="0" fontId="0" fillId="0" borderId="0" xfId="0" applyFill="1" applyBorder="1" applyAlignment="1">
      <alignment vertical="top"/>
    </xf>
    <xf numFmtId="0" fontId="1" fillId="0" borderId="0" xfId="0" applyFont="1" applyAlignment="1">
      <alignment/>
    </xf>
    <xf numFmtId="0" fontId="1" fillId="0" borderId="17" xfId="0" applyFont="1" applyBorder="1" applyAlignment="1">
      <alignment vertical="center"/>
    </xf>
    <xf numFmtId="0" fontId="1" fillId="0" borderId="18" xfId="0" applyFont="1" applyBorder="1" applyAlignment="1">
      <alignment horizontal="center" vertical="center" textRotation="90" wrapText="1"/>
    </xf>
    <xf numFmtId="1" fontId="0" fillId="0" borderId="2" xfId="0" applyNumberFormat="1" applyBorder="1" applyAlignment="1">
      <alignment vertical="center"/>
    </xf>
    <xf numFmtId="1" fontId="0" fillId="0" borderId="4" xfId="0" applyNumberFormat="1" applyBorder="1" applyAlignment="1">
      <alignment vertical="center"/>
    </xf>
    <xf numFmtId="1" fontId="0" fillId="0" borderId="6" xfId="0" applyNumberFormat="1" applyBorder="1" applyAlignment="1">
      <alignment vertical="center"/>
    </xf>
    <xf numFmtId="1" fontId="1" fillId="0" borderId="19" xfId="0" applyNumberFormat="1" applyFont="1" applyBorder="1" applyAlignment="1">
      <alignment vertical="center"/>
    </xf>
    <xf numFmtId="0" fontId="0" fillId="2" borderId="0" xfId="0" applyFill="1" applyAlignment="1">
      <alignment/>
    </xf>
    <xf numFmtId="0" fontId="0" fillId="2" borderId="12" xfId="0" applyFill="1" applyBorder="1" applyAlignment="1">
      <alignment vertical="center"/>
    </xf>
    <xf numFmtId="0" fontId="0" fillId="2" borderId="13" xfId="0" applyFill="1" applyBorder="1" applyAlignment="1">
      <alignment vertical="center"/>
    </xf>
    <xf numFmtId="0" fontId="0" fillId="2" borderId="20" xfId="0" applyFill="1" applyBorder="1" applyAlignment="1">
      <alignment vertical="center"/>
    </xf>
    <xf numFmtId="0" fontId="2" fillId="2" borderId="0" xfId="0" applyFont="1" applyFill="1" applyAlignment="1">
      <alignment/>
    </xf>
    <xf numFmtId="0" fontId="1" fillId="2" borderId="0" xfId="0" applyFont="1" applyFill="1" applyAlignment="1">
      <alignment/>
    </xf>
    <xf numFmtId="0" fontId="0" fillId="2" borderId="0" xfId="0" applyFill="1" applyAlignment="1">
      <alignment vertical="center"/>
    </xf>
    <xf numFmtId="0" fontId="0" fillId="2" borderId="7"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1" fillId="2" borderId="18" xfId="0" applyFont="1" applyFill="1" applyBorder="1" applyAlignment="1">
      <alignment horizontal="center" vertical="center" textRotation="90" wrapText="1"/>
    </xf>
    <xf numFmtId="0" fontId="0" fillId="2" borderId="0" xfId="0" applyFill="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1" fillId="2" borderId="15" xfId="0" applyFont="1" applyFill="1" applyBorder="1" applyAlignment="1">
      <alignment vertical="center"/>
    </xf>
    <xf numFmtId="1" fontId="0" fillId="2" borderId="2" xfId="0" applyNumberFormat="1" applyFill="1" applyBorder="1" applyAlignment="1">
      <alignment vertical="center"/>
    </xf>
    <xf numFmtId="1" fontId="1" fillId="2" borderId="15" xfId="0" applyNumberFormat="1" applyFont="1" applyFill="1" applyBorder="1" applyAlignment="1">
      <alignment vertical="center"/>
    </xf>
    <xf numFmtId="1" fontId="1" fillId="2" borderId="19" xfId="0" applyNumberFormat="1"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 fillId="2" borderId="16" xfId="0" applyFont="1" applyFill="1" applyBorder="1" applyAlignment="1">
      <alignment vertical="center"/>
    </xf>
    <xf numFmtId="1" fontId="0" fillId="2" borderId="4" xfId="0" applyNumberFormat="1" applyFill="1" applyBorder="1" applyAlignment="1">
      <alignment vertical="center"/>
    </xf>
    <xf numFmtId="1" fontId="1" fillId="2" borderId="16" xfId="0" applyNumberFormat="1" applyFont="1" applyFill="1" applyBorder="1" applyAlignment="1">
      <alignment vertical="center"/>
    </xf>
    <xf numFmtId="0" fontId="0" fillId="2" borderId="1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1" fillId="2" borderId="17" xfId="0" applyFont="1" applyFill="1" applyBorder="1" applyAlignment="1">
      <alignment vertical="center"/>
    </xf>
    <xf numFmtId="1" fontId="0" fillId="2" borderId="6" xfId="0" applyNumberFormat="1" applyFill="1" applyBorder="1" applyAlignment="1">
      <alignment vertical="center"/>
    </xf>
    <xf numFmtId="1" fontId="1" fillId="2" borderId="14" xfId="0" applyNumberFormat="1"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1" fillId="2" borderId="10" xfId="0" applyFont="1" applyFill="1" applyBorder="1" applyAlignment="1">
      <alignment vertical="center"/>
    </xf>
    <xf numFmtId="1" fontId="0" fillId="2" borderId="22" xfId="0" applyNumberFormat="1" applyFill="1" applyBorder="1" applyAlignment="1">
      <alignment vertical="center"/>
    </xf>
    <xf numFmtId="1" fontId="1" fillId="2" borderId="10" xfId="0" applyNumberFormat="1" applyFont="1" applyFill="1" applyBorder="1" applyAlignment="1">
      <alignment vertical="center"/>
    </xf>
    <xf numFmtId="1" fontId="1" fillId="0" borderId="23" xfId="0" applyNumberFormat="1" applyFont="1" applyBorder="1" applyAlignment="1">
      <alignment vertical="center"/>
    </xf>
    <xf numFmtId="0" fontId="0" fillId="3" borderId="14" xfId="0" applyFill="1" applyBorder="1" applyAlignment="1">
      <alignment vertical="center"/>
    </xf>
    <xf numFmtId="0" fontId="0" fillId="3" borderId="13" xfId="0" applyFill="1" applyBorder="1" applyAlignment="1">
      <alignment vertical="center"/>
    </xf>
    <xf numFmtId="0" fontId="0" fillId="3" borderId="12" xfId="0" applyFill="1" applyBorder="1" applyAlignment="1">
      <alignment vertical="center"/>
    </xf>
    <xf numFmtId="1" fontId="1" fillId="0" borderId="24" xfId="0" applyNumberFormat="1" applyFont="1" applyBorder="1" applyAlignment="1">
      <alignment vertical="center"/>
    </xf>
    <xf numFmtId="1" fontId="1" fillId="0" borderId="25" xfId="0" applyNumberFormat="1" applyFont="1" applyBorder="1" applyAlignment="1">
      <alignment vertical="center"/>
    </xf>
    <xf numFmtId="1" fontId="1" fillId="0" borderId="26" xfId="0" applyNumberFormat="1" applyFont="1" applyBorder="1" applyAlignment="1">
      <alignment vertical="center"/>
    </xf>
    <xf numFmtId="0" fontId="1" fillId="0" borderId="20" xfId="0" applyFont="1" applyFill="1" applyBorder="1" applyAlignment="1">
      <alignment vertical="center"/>
    </xf>
    <xf numFmtId="0" fontId="1" fillId="3" borderId="20" xfId="0" applyFont="1" applyFill="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0" xfId="0" applyFont="1" applyAlignment="1">
      <alignment vertical="center"/>
    </xf>
    <xf numFmtId="1" fontId="1" fillId="0" borderId="12" xfId="0" applyNumberFormat="1" applyFont="1" applyBorder="1" applyAlignment="1">
      <alignment vertical="center"/>
    </xf>
    <xf numFmtId="1" fontId="1" fillId="0" borderId="13" xfId="0" applyNumberFormat="1" applyFont="1" applyBorder="1" applyAlignment="1">
      <alignment vertical="center"/>
    </xf>
    <xf numFmtId="1" fontId="1" fillId="0" borderId="27" xfId="0" applyNumberFormat="1" applyFont="1" applyBorder="1" applyAlignment="1">
      <alignment vertical="center"/>
    </xf>
    <xf numFmtId="0" fontId="6" fillId="0" borderId="0" xfId="0" applyFont="1" applyFill="1" applyBorder="1" applyAlignment="1">
      <alignment vertical="top"/>
    </xf>
    <xf numFmtId="0" fontId="0" fillId="0" borderId="0" xfId="0" applyAlignment="1">
      <alignment/>
    </xf>
    <xf numFmtId="0" fontId="0" fillId="0" borderId="1" xfId="0" applyBorder="1" applyAlignment="1">
      <alignment horizontal="right" vertical="center"/>
    </xf>
    <xf numFmtId="0" fontId="0" fillId="0" borderId="3" xfId="0" applyBorder="1" applyAlignment="1">
      <alignment horizontal="right" vertical="center"/>
    </xf>
    <xf numFmtId="0" fontId="0" fillId="0" borderId="5" xfId="0" applyBorder="1" applyAlignment="1">
      <alignment horizontal="right" vertical="center"/>
    </xf>
    <xf numFmtId="1" fontId="1" fillId="0" borderId="28" xfId="0" applyNumberFormat="1" applyFont="1" applyBorder="1" applyAlignment="1">
      <alignment vertical="center"/>
    </xf>
    <xf numFmtId="1" fontId="1" fillId="0" borderId="14" xfId="0" applyNumberFormat="1" applyFont="1" applyBorder="1" applyAlignment="1">
      <alignment vertical="center"/>
    </xf>
    <xf numFmtId="0" fontId="0" fillId="0" borderId="0" xfId="0" applyAlignment="1">
      <alignment vertical="center"/>
    </xf>
    <xf numFmtId="0" fontId="0" fillId="0" borderId="3" xfId="0" applyFill="1" applyBorder="1" applyAlignment="1">
      <alignment vertical="center"/>
    </xf>
    <xf numFmtId="0" fontId="0" fillId="0" borderId="5" xfId="0" applyFill="1" applyBorder="1" applyAlignment="1">
      <alignment vertical="center"/>
    </xf>
    <xf numFmtId="0" fontId="5" fillId="0" borderId="0" xfId="0" applyFont="1" applyAlignment="1">
      <alignment vertical="center" wrapText="1"/>
    </xf>
    <xf numFmtId="0" fontId="6" fillId="0" borderId="0" xfId="0" applyFont="1" applyAlignment="1">
      <alignment textRotation="180"/>
    </xf>
    <xf numFmtId="0" fontId="0" fillId="0" borderId="0" xfId="0" applyBorder="1" applyAlignment="1">
      <alignment wrapText="1"/>
    </xf>
    <xf numFmtId="0" fontId="0" fillId="0" borderId="0" xfId="0" applyAlignment="1">
      <alignment/>
    </xf>
    <xf numFmtId="0" fontId="0" fillId="0" borderId="0" xfId="0" applyAlignment="1">
      <alignment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textRotation="90" wrapText="1"/>
    </xf>
    <xf numFmtId="0" fontId="1" fillId="2" borderId="34" xfId="0" applyFont="1" applyFill="1" applyBorder="1" applyAlignment="1">
      <alignment horizontal="center" vertical="center" textRotation="90" wrapText="1"/>
    </xf>
    <xf numFmtId="0" fontId="0" fillId="2" borderId="33" xfId="0" applyFill="1" applyBorder="1" applyAlignment="1">
      <alignment vertical="center"/>
    </xf>
    <xf numFmtId="0" fontId="0" fillId="2" borderId="34" xfId="0" applyFill="1" applyBorder="1" applyAlignment="1">
      <alignment vertical="center"/>
    </xf>
    <xf numFmtId="0" fontId="0" fillId="2" borderId="33" xfId="0" applyFill="1" applyBorder="1" applyAlignment="1">
      <alignment vertical="center" textRotation="90" wrapText="1"/>
    </xf>
    <xf numFmtId="0" fontId="0" fillId="2" borderId="34" xfId="0" applyFill="1" applyBorder="1" applyAlignment="1">
      <alignment vertical="center" textRotation="90" wrapText="1"/>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0" borderId="33" xfId="0" applyFont="1" applyBorder="1" applyAlignment="1">
      <alignment horizontal="center" vertical="center" textRotation="90" wrapText="1"/>
    </xf>
    <xf numFmtId="0" fontId="0" fillId="0" borderId="34" xfId="0" applyBorder="1" applyAlignment="1">
      <alignment horizontal="center" vertical="center" textRotation="90" wrapText="1"/>
    </xf>
    <xf numFmtId="0" fontId="0" fillId="0" borderId="0" xfId="0" applyAlignment="1">
      <alignment vertical="top" wrapText="1"/>
    </xf>
    <xf numFmtId="0" fontId="0" fillId="0" borderId="0" xfId="0" applyAlignment="1">
      <alignment vertical="top"/>
    </xf>
    <xf numFmtId="0" fontId="0" fillId="0" borderId="33" xfId="0" applyBorder="1" applyAlignment="1">
      <alignment vertical="center" textRotation="90" wrapText="1"/>
    </xf>
    <xf numFmtId="0" fontId="0" fillId="0" borderId="38" xfId="0" applyBorder="1" applyAlignment="1">
      <alignment vertical="center" textRotation="90" wrapText="1"/>
    </xf>
    <xf numFmtId="0" fontId="0" fillId="0" borderId="34" xfId="0" applyBorder="1" applyAlignment="1">
      <alignment vertical="center" textRotation="90" wrapText="1"/>
    </xf>
    <xf numFmtId="0" fontId="0" fillId="0" borderId="33" xfId="0" applyBorder="1" applyAlignment="1">
      <alignment vertical="center"/>
    </xf>
    <xf numFmtId="0" fontId="0" fillId="0" borderId="38" xfId="0" applyBorder="1" applyAlignment="1">
      <alignment vertical="center"/>
    </xf>
    <xf numFmtId="0" fontId="0" fillId="0" borderId="34" xfId="0" applyBorder="1" applyAlignment="1">
      <alignment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40" xfId="0" applyBorder="1" applyAlignment="1">
      <alignment horizontal="center" vertical="center" wrapText="1"/>
    </xf>
    <xf numFmtId="0" fontId="0" fillId="0" borderId="0" xfId="0" applyAlignment="1">
      <alignment horizontal="center" vertical="center" wrapText="1"/>
    </xf>
    <xf numFmtId="0" fontId="0" fillId="0" borderId="41" xfId="0" applyBorder="1" applyAlignment="1">
      <alignment horizontal="center" vertical="center" wrapText="1"/>
    </xf>
    <xf numFmtId="0" fontId="0" fillId="0" borderId="0" xfId="0" applyFont="1" applyAlignment="1">
      <alignment vertical="center" wrapText="1"/>
    </xf>
    <xf numFmtId="0" fontId="0" fillId="0" borderId="0" xfId="0" applyFont="1" applyAlignment="1">
      <alignment/>
    </xf>
    <xf numFmtId="0" fontId="1" fillId="0" borderId="20"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6</xdr:row>
      <xdr:rowOff>0</xdr:rowOff>
    </xdr:from>
    <xdr:ext cx="76200" cy="200025"/>
    <xdr:sp>
      <xdr:nvSpPr>
        <xdr:cNvPr id="1" name="TextBox 1"/>
        <xdr:cNvSpPr txBox="1">
          <a:spLocks noChangeArrowheads="1"/>
        </xdr:cNvSpPr>
      </xdr:nvSpPr>
      <xdr:spPr>
        <a:xfrm>
          <a:off x="4229100" y="2676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276225</xdr:colOff>
      <xdr:row>4</xdr:row>
      <xdr:rowOff>228600</xdr:rowOff>
    </xdr:from>
    <xdr:to>
      <xdr:col>8</xdr:col>
      <xdr:colOff>180975</xdr:colOff>
      <xdr:row>12</xdr:row>
      <xdr:rowOff>133350</xdr:rowOff>
    </xdr:to>
    <xdr:sp>
      <xdr:nvSpPr>
        <xdr:cNvPr id="2" name="TextBox 2"/>
        <xdr:cNvSpPr txBox="1">
          <a:spLocks noChangeArrowheads="1"/>
        </xdr:cNvSpPr>
      </xdr:nvSpPr>
      <xdr:spPr>
        <a:xfrm>
          <a:off x="3886200" y="2276475"/>
          <a:ext cx="352425" cy="241935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1100" b="0" i="0" u="none" baseline="0">
              <a:latin typeface="Arial"/>
              <a:ea typeface="Arial"/>
              <a:cs typeface="Arial"/>
            </a:rPr>
            <a:t>Daten vom KJA nicht ermittelt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171450</xdr:rowOff>
    </xdr:from>
    <xdr:ext cx="85725" cy="209550"/>
    <xdr:sp>
      <xdr:nvSpPr>
        <xdr:cNvPr id="1" name="TextBox 4"/>
        <xdr:cNvSpPr txBox="1">
          <a:spLocks noChangeArrowheads="1"/>
        </xdr:cNvSpPr>
      </xdr:nvSpPr>
      <xdr:spPr>
        <a:xfrm>
          <a:off x="3705225" y="25336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6</xdr:col>
      <xdr:colOff>0</xdr:colOff>
      <xdr:row>5</xdr:row>
      <xdr:rowOff>228600</xdr:rowOff>
    </xdr:from>
    <xdr:to>
      <xdr:col>6</xdr:col>
      <xdr:colOff>0</xdr:colOff>
      <xdr:row>13</xdr:row>
      <xdr:rowOff>133350</xdr:rowOff>
    </xdr:to>
    <xdr:sp>
      <xdr:nvSpPr>
        <xdr:cNvPr id="2" name="TextBox 5"/>
        <xdr:cNvSpPr txBox="1">
          <a:spLocks noChangeArrowheads="1"/>
        </xdr:cNvSpPr>
      </xdr:nvSpPr>
      <xdr:spPr>
        <a:xfrm>
          <a:off x="3705225" y="2276475"/>
          <a:ext cx="0" cy="241935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1100" b="0" i="0" u="none" baseline="0">
              <a:latin typeface="Arial"/>
              <a:ea typeface="Arial"/>
              <a:cs typeface="Arial"/>
            </a:rPr>
            <a:t>Daten vom KJA nicht ermittelt </a:t>
          </a:r>
        </a:p>
      </xdr:txBody>
    </xdr:sp>
    <xdr:clientData/>
  </xdr:twoCellAnchor>
  <xdr:oneCellAnchor>
    <xdr:from>
      <xdr:col>4</xdr:col>
      <xdr:colOff>133350</xdr:colOff>
      <xdr:row>5</xdr:row>
      <xdr:rowOff>209550</xdr:rowOff>
    </xdr:from>
    <xdr:ext cx="257175" cy="2543175"/>
    <xdr:sp>
      <xdr:nvSpPr>
        <xdr:cNvPr id="3" name="TextBox 7"/>
        <xdr:cNvSpPr txBox="1">
          <a:spLocks noChangeArrowheads="1"/>
        </xdr:cNvSpPr>
      </xdr:nvSpPr>
      <xdr:spPr>
        <a:xfrm>
          <a:off x="2676525" y="2257425"/>
          <a:ext cx="257175" cy="2543175"/>
        </a:xfrm>
        <a:prstGeom prst="rect">
          <a:avLst/>
        </a:prstGeom>
        <a:solidFill>
          <a:srgbClr val="FFFF99"/>
        </a:solidFill>
        <a:ln w="9525" cmpd="sng">
          <a:solidFill>
            <a:srgbClr val="000000"/>
          </a:solidFill>
          <a:headEnd type="none"/>
          <a:tailEnd type="none"/>
        </a:ln>
      </xdr:spPr>
      <xdr:txBody>
        <a:bodyPr vertOverflow="clip" wrap="square" anchor="ctr" vert="vert270"/>
        <a:p>
          <a:pPr algn="ctr">
            <a:defRPr/>
          </a:pPr>
          <a:r>
            <a:rPr lang="en-US" cap="none" sz="1200" b="0" i="0" u="none" baseline="0">
              <a:latin typeface="Arial"/>
              <a:ea typeface="Arial"/>
              <a:cs typeface="Arial"/>
            </a:rPr>
            <a:t>Daten nicht ermittelbar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171450</xdr:rowOff>
    </xdr:from>
    <xdr:ext cx="85725" cy="209550"/>
    <xdr:sp>
      <xdr:nvSpPr>
        <xdr:cNvPr id="1" name="TextBox 1"/>
        <xdr:cNvSpPr txBox="1">
          <a:spLocks noChangeArrowheads="1"/>
        </xdr:cNvSpPr>
      </xdr:nvSpPr>
      <xdr:spPr>
        <a:xfrm>
          <a:off x="3705225" y="25336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6</xdr:col>
      <xdr:colOff>0</xdr:colOff>
      <xdr:row>5</xdr:row>
      <xdr:rowOff>228600</xdr:rowOff>
    </xdr:from>
    <xdr:to>
      <xdr:col>6</xdr:col>
      <xdr:colOff>0</xdr:colOff>
      <xdr:row>13</xdr:row>
      <xdr:rowOff>133350</xdr:rowOff>
    </xdr:to>
    <xdr:sp>
      <xdr:nvSpPr>
        <xdr:cNvPr id="2" name="TextBox 2"/>
        <xdr:cNvSpPr txBox="1">
          <a:spLocks noChangeArrowheads="1"/>
        </xdr:cNvSpPr>
      </xdr:nvSpPr>
      <xdr:spPr>
        <a:xfrm>
          <a:off x="3705225" y="2276475"/>
          <a:ext cx="0" cy="241935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1100" b="0" i="0" u="none" baseline="0">
              <a:latin typeface="Arial"/>
              <a:ea typeface="Arial"/>
              <a:cs typeface="Arial"/>
            </a:rPr>
            <a:t>Daten vom KJA nicht ermittelt </a:t>
          </a:r>
        </a:p>
      </xdr:txBody>
    </xdr:sp>
    <xdr:clientData/>
  </xdr:twoCellAnchor>
  <xdr:oneCellAnchor>
    <xdr:from>
      <xdr:col>4</xdr:col>
      <xdr:colOff>133350</xdr:colOff>
      <xdr:row>5</xdr:row>
      <xdr:rowOff>209550</xdr:rowOff>
    </xdr:from>
    <xdr:ext cx="257175" cy="2543175"/>
    <xdr:sp>
      <xdr:nvSpPr>
        <xdr:cNvPr id="3" name="TextBox 3"/>
        <xdr:cNvSpPr txBox="1">
          <a:spLocks noChangeArrowheads="1"/>
        </xdr:cNvSpPr>
      </xdr:nvSpPr>
      <xdr:spPr>
        <a:xfrm>
          <a:off x="2676525" y="2257425"/>
          <a:ext cx="257175" cy="2543175"/>
        </a:xfrm>
        <a:prstGeom prst="rect">
          <a:avLst/>
        </a:prstGeom>
        <a:solidFill>
          <a:srgbClr val="FFFF99"/>
        </a:solidFill>
        <a:ln w="9525" cmpd="sng">
          <a:solidFill>
            <a:srgbClr val="000000"/>
          </a:solidFill>
          <a:headEnd type="none"/>
          <a:tailEnd type="none"/>
        </a:ln>
      </xdr:spPr>
      <xdr:txBody>
        <a:bodyPr vertOverflow="clip" wrap="square" anchor="ctr" vert="vert270"/>
        <a:p>
          <a:pPr algn="ctr">
            <a:defRPr/>
          </a:pPr>
          <a:r>
            <a:rPr lang="en-US" cap="none" sz="1200" b="0" i="0" u="none" baseline="0">
              <a:latin typeface="Arial"/>
              <a:ea typeface="Arial"/>
              <a:cs typeface="Arial"/>
            </a:rPr>
            <a:t>Daten nicht ermittelbar</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TK\Bedarfsplan\2010\Vorschlag%20f&#252;r%20KT\Ergebnis%20nach%20Ort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usbaustand%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Ascheberg"/>
      <sheetName val="Ascheberg "/>
      <sheetName val="Daten Billerbeck "/>
      <sheetName val="Billerbeck "/>
      <sheetName val="Daten Havixbeck"/>
      <sheetName val="Havixbeck "/>
      <sheetName val="Daten LH"/>
      <sheetName val="Lüdinghausen "/>
      <sheetName val="Daten NK"/>
      <sheetName val="Nordkirchen"/>
      <sheetName val="Daten Nottuln "/>
      <sheetName val="Nottuln "/>
      <sheetName val="Daten Olfen"/>
      <sheetName val="Olfen"/>
      <sheetName val="Daten R-dahl "/>
      <sheetName val="Rosendahl"/>
      <sheetName val="Daten Senden"/>
      <sheetName val="Senden "/>
      <sheetName val="Tabelle1"/>
      <sheetName val="KJA-Quoten"/>
      <sheetName val="Stunden"/>
      <sheetName val="Gruppen gesamt"/>
      <sheetName val="Versorgungsquoten"/>
      <sheetName val="2009-10"/>
      <sheetName val="2008-09"/>
    </sheetNames>
    <sheetDataSet>
      <sheetData sheetId="18">
        <row r="15">
          <cell r="N15">
            <v>82</v>
          </cell>
          <cell r="O15">
            <v>44</v>
          </cell>
          <cell r="P15">
            <v>54</v>
          </cell>
          <cell r="Q15">
            <v>114</v>
          </cell>
          <cell r="R15">
            <v>31</v>
          </cell>
          <cell r="S15">
            <v>109</v>
          </cell>
          <cell r="T15">
            <v>51</v>
          </cell>
          <cell r="U15">
            <v>64</v>
          </cell>
          <cell r="V15">
            <v>130</v>
          </cell>
        </row>
        <row r="16">
          <cell r="N16">
            <v>20</v>
          </cell>
          <cell r="O16">
            <v>24</v>
          </cell>
          <cell r="P16">
            <v>14</v>
          </cell>
          <cell r="Q16">
            <v>24</v>
          </cell>
          <cell r="R16">
            <v>9</v>
          </cell>
          <cell r="S16">
            <v>40</v>
          </cell>
          <cell r="T16">
            <v>4</v>
          </cell>
          <cell r="U16">
            <v>22</v>
          </cell>
          <cell r="V16">
            <v>30</v>
          </cell>
        </row>
      </sheetData>
      <sheetData sheetId="21">
        <row r="5">
          <cell r="S5">
            <v>70</v>
          </cell>
          <cell r="T5">
            <v>5</v>
          </cell>
        </row>
        <row r="6">
          <cell r="S6">
            <v>49</v>
          </cell>
          <cell r="T6">
            <v>13</v>
          </cell>
        </row>
        <row r="7">
          <cell r="S7">
            <v>48</v>
          </cell>
          <cell r="T7">
            <v>15</v>
          </cell>
        </row>
        <row r="8">
          <cell r="S8">
            <v>89</v>
          </cell>
          <cell r="T8">
            <v>19</v>
          </cell>
        </row>
        <row r="9">
          <cell r="S9">
            <v>42</v>
          </cell>
          <cell r="T9">
            <v>5</v>
          </cell>
        </row>
        <row r="10">
          <cell r="S10">
            <v>76</v>
          </cell>
          <cell r="T10">
            <v>20</v>
          </cell>
        </row>
        <row r="11">
          <cell r="S11">
            <v>40</v>
          </cell>
          <cell r="T11">
            <v>5</v>
          </cell>
        </row>
        <row r="12">
          <cell r="S12">
            <v>40</v>
          </cell>
          <cell r="T12">
            <v>10</v>
          </cell>
        </row>
        <row r="13">
          <cell r="S13">
            <v>80</v>
          </cell>
          <cell r="T13">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9"/>
      <sheetName val="2010"/>
      <sheetName val="Tabelle2"/>
      <sheetName val="Tabelle3"/>
    </sheetNames>
    <sheetDataSet>
      <sheetData sheetId="1">
        <row r="6">
          <cell r="G6">
            <v>14</v>
          </cell>
          <cell r="AD6">
            <v>386</v>
          </cell>
        </row>
        <row r="7">
          <cell r="G7">
            <v>4</v>
          </cell>
          <cell r="AD7">
            <v>279</v>
          </cell>
        </row>
        <row r="8">
          <cell r="G8">
            <v>6</v>
          </cell>
          <cell r="AD8">
            <v>270</v>
          </cell>
        </row>
        <row r="9">
          <cell r="G9">
            <v>16</v>
          </cell>
          <cell r="AD9">
            <v>569</v>
          </cell>
        </row>
        <row r="10">
          <cell r="G10">
            <v>7</v>
          </cell>
          <cell r="AD10">
            <v>209</v>
          </cell>
        </row>
        <row r="11">
          <cell r="G11">
            <v>20</v>
          </cell>
          <cell r="AD11">
            <v>494</v>
          </cell>
        </row>
        <row r="12">
          <cell r="G12">
            <v>9</v>
          </cell>
          <cell r="AD12">
            <v>229</v>
          </cell>
        </row>
        <row r="13">
          <cell r="G13">
            <v>6</v>
          </cell>
          <cell r="AD13">
            <v>266</v>
          </cell>
        </row>
        <row r="14">
          <cell r="G14">
            <v>20</v>
          </cell>
          <cell r="AD14">
            <v>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8"/>
  <sheetViews>
    <sheetView workbookViewId="0" topLeftCell="A1">
      <selection activeCell="E11" sqref="E11"/>
    </sheetView>
  </sheetViews>
  <sheetFormatPr defaultColWidth="11.421875" defaultRowHeight="12.75"/>
  <cols>
    <col min="1" max="1" width="13.8515625" style="0" customWidth="1"/>
    <col min="2" max="5" width="6.7109375" style="0" customWidth="1"/>
    <col min="6" max="6" width="6.7109375" style="22" customWidth="1"/>
    <col min="7" max="9" width="6.7109375" style="0" customWidth="1"/>
    <col min="10" max="10" width="6.7109375" style="22" customWidth="1"/>
    <col min="11" max="13" width="6.7109375" style="0" customWidth="1"/>
    <col min="14" max="14" width="6.7109375" style="22" customWidth="1"/>
    <col min="15" max="19" width="6.7109375" style="0" customWidth="1"/>
    <col min="20" max="20" width="9.421875" style="0" customWidth="1"/>
  </cols>
  <sheetData>
    <row r="1" spans="1:20" ht="20.25" customHeight="1">
      <c r="A1" s="33" t="s">
        <v>15</v>
      </c>
      <c r="B1" s="33"/>
      <c r="C1" s="33"/>
      <c r="D1" s="33"/>
      <c r="E1" s="33"/>
      <c r="F1" s="33"/>
      <c r="G1" s="33"/>
      <c r="H1" s="33"/>
      <c r="I1" s="33"/>
      <c r="J1" s="34"/>
      <c r="K1" s="29"/>
      <c r="L1" s="29"/>
      <c r="M1" s="29"/>
      <c r="N1" s="34"/>
      <c r="O1" s="29"/>
      <c r="P1" s="29"/>
      <c r="Q1" s="29"/>
      <c r="R1" s="29"/>
      <c r="S1" s="29"/>
      <c r="T1" s="29"/>
    </row>
    <row r="2" spans="1:20" ht="6" customHeight="1" thickBot="1">
      <c r="A2" s="29"/>
      <c r="B2" s="29"/>
      <c r="C2" s="29"/>
      <c r="D2" s="29"/>
      <c r="E2" s="29"/>
      <c r="F2" s="34"/>
      <c r="G2" s="29"/>
      <c r="H2" s="29"/>
      <c r="I2" s="29"/>
      <c r="J2" s="34"/>
      <c r="K2" s="29"/>
      <c r="L2" s="29"/>
      <c r="M2" s="29"/>
      <c r="N2" s="34"/>
      <c r="O2" s="29"/>
      <c r="P2" s="29"/>
      <c r="Q2" s="29"/>
      <c r="R2" s="29"/>
      <c r="S2" s="29"/>
      <c r="T2" s="29"/>
    </row>
    <row r="3" spans="1:20" s="1" customFormat="1" ht="65.25" customHeight="1">
      <c r="A3" s="100"/>
      <c r="B3" s="102" t="s">
        <v>17</v>
      </c>
      <c r="C3" s="104" t="s">
        <v>19</v>
      </c>
      <c r="D3" s="105"/>
      <c r="E3" s="105"/>
      <c r="F3" s="106"/>
      <c r="G3" s="107" t="s">
        <v>18</v>
      </c>
      <c r="H3" s="108"/>
      <c r="I3" s="108"/>
      <c r="J3" s="109"/>
      <c r="K3" s="94" t="s">
        <v>20</v>
      </c>
      <c r="L3" s="95"/>
      <c r="M3" s="95"/>
      <c r="N3" s="96"/>
      <c r="O3" s="97" t="s">
        <v>21</v>
      </c>
      <c r="P3" s="95"/>
      <c r="Q3" s="95"/>
      <c r="R3" s="96"/>
      <c r="S3" s="98" t="s">
        <v>14</v>
      </c>
      <c r="T3" s="35"/>
    </row>
    <row r="4" spans="1:20" s="11" customFormat="1" ht="69.75" customHeight="1" thickBot="1">
      <c r="A4" s="101"/>
      <c r="B4" s="103"/>
      <c r="C4" s="36" t="s">
        <v>0</v>
      </c>
      <c r="D4" s="37" t="s">
        <v>16</v>
      </c>
      <c r="E4" s="37" t="s">
        <v>2</v>
      </c>
      <c r="F4" s="38" t="s">
        <v>12</v>
      </c>
      <c r="G4" s="39" t="s">
        <v>0</v>
      </c>
      <c r="H4" s="37" t="s">
        <v>1</v>
      </c>
      <c r="I4" s="37" t="s">
        <v>2</v>
      </c>
      <c r="J4" s="40" t="s">
        <v>12</v>
      </c>
      <c r="K4" s="36" t="s">
        <v>0</v>
      </c>
      <c r="L4" s="37" t="s">
        <v>1</v>
      </c>
      <c r="M4" s="37" t="s">
        <v>2</v>
      </c>
      <c r="N4" s="38" t="s">
        <v>12</v>
      </c>
      <c r="O4" s="39" t="s">
        <v>0</v>
      </c>
      <c r="P4" s="37" t="s">
        <v>1</v>
      </c>
      <c r="Q4" s="37" t="s">
        <v>2</v>
      </c>
      <c r="R4" s="38" t="s">
        <v>12</v>
      </c>
      <c r="S4" s="99"/>
      <c r="T4" s="41"/>
    </row>
    <row r="5" spans="1:20" s="1" customFormat="1" ht="24.75" customHeight="1">
      <c r="A5" s="30" t="s">
        <v>3</v>
      </c>
      <c r="B5" s="30" t="e">
        <f>#REF!</f>
        <v>#REF!</v>
      </c>
      <c r="C5" s="42">
        <v>3</v>
      </c>
      <c r="D5" s="43">
        <v>2</v>
      </c>
      <c r="E5" s="43"/>
      <c r="F5" s="44">
        <f>D5+E5</f>
        <v>2</v>
      </c>
      <c r="G5" s="42">
        <v>27</v>
      </c>
      <c r="H5" s="43"/>
      <c r="I5" s="43"/>
      <c r="J5" s="44">
        <f>G5+I5</f>
        <v>27</v>
      </c>
      <c r="K5" s="42">
        <v>0</v>
      </c>
      <c r="L5" s="43">
        <v>0</v>
      </c>
      <c r="M5" s="43"/>
      <c r="N5" s="44"/>
      <c r="O5" s="42">
        <v>16</v>
      </c>
      <c r="P5" s="43">
        <v>0</v>
      </c>
      <c r="Q5" s="45">
        <v>87</v>
      </c>
      <c r="R5" s="46">
        <f aca="true" t="shared" si="0" ref="R5:R13">O5+Q5-P5</f>
        <v>103</v>
      </c>
      <c r="S5" s="47">
        <f>F5+J5+N5+R5</f>
        <v>132</v>
      </c>
      <c r="T5" s="35"/>
    </row>
    <row r="6" spans="1:20" s="1" customFormat="1" ht="24.75" customHeight="1">
      <c r="A6" s="31" t="s">
        <v>4</v>
      </c>
      <c r="B6" s="31" t="e">
        <f>#REF!</f>
        <v>#REF!</v>
      </c>
      <c r="C6" s="48">
        <v>9</v>
      </c>
      <c r="D6" s="49">
        <v>1</v>
      </c>
      <c r="E6" s="49"/>
      <c r="F6" s="50">
        <f>D6+E6</f>
        <v>1</v>
      </c>
      <c r="G6" s="48">
        <v>35</v>
      </c>
      <c r="H6" s="49"/>
      <c r="I6" s="49"/>
      <c r="J6" s="50">
        <f>G6+I6</f>
        <v>35</v>
      </c>
      <c r="K6" s="48">
        <v>7</v>
      </c>
      <c r="L6" s="49">
        <v>0</v>
      </c>
      <c r="M6" s="49">
        <v>20</v>
      </c>
      <c r="N6" s="50">
        <f>K6+M6</f>
        <v>27</v>
      </c>
      <c r="O6" s="48">
        <v>6</v>
      </c>
      <c r="P6" s="49">
        <v>0</v>
      </c>
      <c r="Q6" s="51">
        <v>60</v>
      </c>
      <c r="R6" s="52">
        <f t="shared" si="0"/>
        <v>66</v>
      </c>
      <c r="S6" s="47">
        <f>F6+J6+N6+R6</f>
        <v>129</v>
      </c>
      <c r="T6" s="35"/>
    </row>
    <row r="7" spans="1:20" s="1" customFormat="1" ht="24.75" customHeight="1">
      <c r="A7" s="31" t="s">
        <v>5</v>
      </c>
      <c r="B7" s="31" t="e">
        <f>#REF!</f>
        <v>#REF!</v>
      </c>
      <c r="C7" s="48">
        <v>3</v>
      </c>
      <c r="D7" s="49">
        <v>2</v>
      </c>
      <c r="E7" s="49"/>
      <c r="F7" s="50">
        <f aca="true" t="shared" si="1" ref="F7:F12">D7+E7</f>
        <v>2</v>
      </c>
      <c r="G7" s="48">
        <v>30</v>
      </c>
      <c r="H7" s="49"/>
      <c r="I7" s="49"/>
      <c r="J7" s="50">
        <f aca="true" t="shared" si="2" ref="J7:J12">G7+I7</f>
        <v>30</v>
      </c>
      <c r="K7" s="48">
        <v>7</v>
      </c>
      <c r="L7" s="49">
        <v>0</v>
      </c>
      <c r="M7" s="49">
        <v>5</v>
      </c>
      <c r="N7" s="50">
        <f>K7+M7</f>
        <v>12</v>
      </c>
      <c r="O7" s="48">
        <v>18</v>
      </c>
      <c r="P7" s="49">
        <v>0</v>
      </c>
      <c r="Q7" s="51">
        <v>53</v>
      </c>
      <c r="R7" s="52">
        <f t="shared" si="0"/>
        <v>71</v>
      </c>
      <c r="S7" s="47">
        <f aca="true" t="shared" si="3" ref="S7:S14">F7+J7+N7+R7</f>
        <v>115</v>
      </c>
      <c r="T7" s="35"/>
    </row>
    <row r="8" spans="1:20" s="1" customFormat="1" ht="24.75" customHeight="1">
      <c r="A8" s="31" t="s">
        <v>6</v>
      </c>
      <c r="B8" s="31" t="e">
        <f>#REF!</f>
        <v>#REF!</v>
      </c>
      <c r="C8" s="48">
        <v>3</v>
      </c>
      <c r="D8" s="49">
        <v>1</v>
      </c>
      <c r="E8" s="49"/>
      <c r="F8" s="50">
        <f t="shared" si="1"/>
        <v>1</v>
      </c>
      <c r="G8" s="48">
        <v>17</v>
      </c>
      <c r="H8" s="49"/>
      <c r="I8" s="49"/>
      <c r="J8" s="50">
        <f t="shared" si="2"/>
        <v>17</v>
      </c>
      <c r="K8" s="48">
        <v>14</v>
      </c>
      <c r="L8" s="49">
        <v>0</v>
      </c>
      <c r="M8" s="49">
        <v>6</v>
      </c>
      <c r="N8" s="50">
        <f>K8+M8</f>
        <v>20</v>
      </c>
      <c r="O8" s="48">
        <v>12</v>
      </c>
      <c r="P8" s="49">
        <v>0</v>
      </c>
      <c r="Q8" s="51">
        <v>80</v>
      </c>
      <c r="R8" s="52">
        <f t="shared" si="0"/>
        <v>92</v>
      </c>
      <c r="S8" s="47">
        <f t="shared" si="3"/>
        <v>130</v>
      </c>
      <c r="T8" s="35"/>
    </row>
    <row r="9" spans="1:20" s="1" customFormat="1" ht="24.75" customHeight="1">
      <c r="A9" s="31" t="s">
        <v>7</v>
      </c>
      <c r="B9" s="31" t="e">
        <f>#REF!</f>
        <v>#REF!</v>
      </c>
      <c r="C9" s="48">
        <v>3</v>
      </c>
      <c r="D9" s="49">
        <v>0</v>
      </c>
      <c r="E9" s="49"/>
      <c r="F9" s="50">
        <f t="shared" si="1"/>
        <v>0</v>
      </c>
      <c r="G9" s="48">
        <v>0</v>
      </c>
      <c r="H9" s="49"/>
      <c r="I9" s="49"/>
      <c r="J9" s="50">
        <f t="shared" si="2"/>
        <v>0</v>
      </c>
      <c r="K9" s="48">
        <v>0</v>
      </c>
      <c r="L9" s="49">
        <v>0</v>
      </c>
      <c r="M9" s="49"/>
      <c r="N9" s="50"/>
      <c r="O9" s="48">
        <v>8</v>
      </c>
      <c r="P9" s="49">
        <v>0</v>
      </c>
      <c r="Q9" s="51">
        <v>48</v>
      </c>
      <c r="R9" s="52">
        <f t="shared" si="0"/>
        <v>56</v>
      </c>
      <c r="S9" s="47">
        <f t="shared" si="3"/>
        <v>56</v>
      </c>
      <c r="T9" s="35"/>
    </row>
    <row r="10" spans="1:20" s="1" customFormat="1" ht="24.75" customHeight="1">
      <c r="A10" s="31" t="s">
        <v>8</v>
      </c>
      <c r="B10" s="31" t="e">
        <f>#REF!</f>
        <v>#REF!</v>
      </c>
      <c r="C10" s="48">
        <v>12</v>
      </c>
      <c r="D10" s="49">
        <v>0</v>
      </c>
      <c r="E10" s="49"/>
      <c r="F10" s="50">
        <f t="shared" si="1"/>
        <v>0</v>
      </c>
      <c r="G10" s="48">
        <v>36</v>
      </c>
      <c r="H10" s="49"/>
      <c r="I10" s="49"/>
      <c r="J10" s="50">
        <f t="shared" si="2"/>
        <v>36</v>
      </c>
      <c r="K10" s="48">
        <v>7</v>
      </c>
      <c r="L10" s="49">
        <v>0</v>
      </c>
      <c r="M10" s="49">
        <v>2</v>
      </c>
      <c r="N10" s="50">
        <f>K10+M10</f>
        <v>9</v>
      </c>
      <c r="O10" s="48">
        <v>5</v>
      </c>
      <c r="P10" s="49">
        <v>0</v>
      </c>
      <c r="Q10" s="51">
        <v>90</v>
      </c>
      <c r="R10" s="52">
        <f t="shared" si="0"/>
        <v>95</v>
      </c>
      <c r="S10" s="47">
        <f t="shared" si="3"/>
        <v>140</v>
      </c>
      <c r="T10" s="35"/>
    </row>
    <row r="11" spans="1:20" s="1" customFormat="1" ht="24.75" customHeight="1">
      <c r="A11" s="31" t="s">
        <v>9</v>
      </c>
      <c r="B11" s="31" t="e">
        <f>#REF!</f>
        <v>#REF!</v>
      </c>
      <c r="C11" s="48">
        <v>9</v>
      </c>
      <c r="D11" s="49">
        <v>2</v>
      </c>
      <c r="E11" s="49"/>
      <c r="F11" s="50">
        <f t="shared" si="1"/>
        <v>2</v>
      </c>
      <c r="G11" s="48">
        <v>27</v>
      </c>
      <c r="H11" s="49"/>
      <c r="I11" s="49"/>
      <c r="J11" s="50">
        <f t="shared" si="2"/>
        <v>27</v>
      </c>
      <c r="K11" s="48">
        <v>0</v>
      </c>
      <c r="L11" s="49">
        <v>0</v>
      </c>
      <c r="M11" s="49"/>
      <c r="N11" s="50"/>
      <c r="O11" s="48">
        <v>9</v>
      </c>
      <c r="P11" s="49">
        <v>0</v>
      </c>
      <c r="Q11" s="51">
        <v>48</v>
      </c>
      <c r="R11" s="52">
        <f t="shared" si="0"/>
        <v>57</v>
      </c>
      <c r="S11" s="47">
        <f t="shared" si="3"/>
        <v>86</v>
      </c>
      <c r="T11" s="35"/>
    </row>
    <row r="12" spans="1:20" s="1" customFormat="1" ht="24.75" customHeight="1">
      <c r="A12" s="31" t="s">
        <v>10</v>
      </c>
      <c r="B12" s="31" t="e">
        <f>#REF!</f>
        <v>#REF!</v>
      </c>
      <c r="C12" s="48">
        <v>3</v>
      </c>
      <c r="D12" s="49">
        <v>0</v>
      </c>
      <c r="E12" s="49"/>
      <c r="F12" s="50">
        <f t="shared" si="1"/>
        <v>0</v>
      </c>
      <c r="G12" s="48">
        <v>0</v>
      </c>
      <c r="H12" s="49"/>
      <c r="I12" s="49"/>
      <c r="J12" s="50">
        <f t="shared" si="2"/>
        <v>0</v>
      </c>
      <c r="K12" s="48">
        <v>0</v>
      </c>
      <c r="L12" s="49">
        <v>0</v>
      </c>
      <c r="M12" s="49"/>
      <c r="N12" s="50"/>
      <c r="O12" s="48">
        <v>2</v>
      </c>
      <c r="P12" s="49">
        <v>0</v>
      </c>
      <c r="Q12" s="51">
        <v>45</v>
      </c>
      <c r="R12" s="52">
        <f t="shared" si="0"/>
        <v>47</v>
      </c>
      <c r="S12" s="47">
        <f t="shared" si="3"/>
        <v>47</v>
      </c>
      <c r="T12" s="35"/>
    </row>
    <row r="13" spans="1:20" s="1" customFormat="1" ht="24.75" customHeight="1" thickBot="1">
      <c r="A13" s="53" t="s">
        <v>11</v>
      </c>
      <c r="B13" s="53" t="e">
        <f>#REF!</f>
        <v>#REF!</v>
      </c>
      <c r="C13" s="54">
        <v>13</v>
      </c>
      <c r="D13" s="55">
        <v>3</v>
      </c>
      <c r="E13" s="55"/>
      <c r="F13" s="56">
        <f>D13+E13</f>
        <v>3</v>
      </c>
      <c r="G13" s="54">
        <v>24</v>
      </c>
      <c r="H13" s="55"/>
      <c r="I13" s="55"/>
      <c r="J13" s="56">
        <f>G13+I13</f>
        <v>24</v>
      </c>
      <c r="K13" s="54">
        <v>0</v>
      </c>
      <c r="L13" s="55">
        <v>0</v>
      </c>
      <c r="M13" s="55"/>
      <c r="N13" s="56"/>
      <c r="O13" s="54">
        <v>19</v>
      </c>
      <c r="P13" s="55">
        <v>0</v>
      </c>
      <c r="Q13" s="57">
        <v>92</v>
      </c>
      <c r="R13" s="52">
        <f t="shared" si="0"/>
        <v>111</v>
      </c>
      <c r="S13" s="58">
        <f t="shared" si="3"/>
        <v>138</v>
      </c>
      <c r="T13" s="35"/>
    </row>
    <row r="14" spans="1:20" s="1" customFormat="1" ht="24.75" customHeight="1" thickBot="1">
      <c r="A14" s="32" t="s">
        <v>13</v>
      </c>
      <c r="B14" s="32" t="e">
        <f>SUM(B5:B13)</f>
        <v>#REF!</v>
      </c>
      <c r="C14" s="59">
        <f aca="true" t="shared" si="4" ref="C14:P14">SUM(C5:C13)</f>
        <v>58</v>
      </c>
      <c r="D14" s="60">
        <f t="shared" si="4"/>
        <v>11</v>
      </c>
      <c r="E14" s="60">
        <f t="shared" si="4"/>
        <v>0</v>
      </c>
      <c r="F14" s="61">
        <f t="shared" si="4"/>
        <v>11</v>
      </c>
      <c r="G14" s="59">
        <f t="shared" si="4"/>
        <v>196</v>
      </c>
      <c r="H14" s="60">
        <f t="shared" si="4"/>
        <v>0</v>
      </c>
      <c r="I14" s="60">
        <f t="shared" si="4"/>
        <v>0</v>
      </c>
      <c r="J14" s="61">
        <f t="shared" si="4"/>
        <v>196</v>
      </c>
      <c r="K14" s="59">
        <f t="shared" si="4"/>
        <v>35</v>
      </c>
      <c r="L14" s="60">
        <f t="shared" si="4"/>
        <v>0</v>
      </c>
      <c r="M14" s="60">
        <f t="shared" si="4"/>
        <v>33</v>
      </c>
      <c r="N14" s="61">
        <f t="shared" si="4"/>
        <v>68</v>
      </c>
      <c r="O14" s="59">
        <f t="shared" si="4"/>
        <v>95</v>
      </c>
      <c r="P14" s="60">
        <f t="shared" si="4"/>
        <v>0</v>
      </c>
      <c r="Q14" s="62">
        <v>603</v>
      </c>
      <c r="R14" s="63">
        <v>698</v>
      </c>
      <c r="S14" s="58">
        <f t="shared" si="3"/>
        <v>973</v>
      </c>
      <c r="T14" s="35"/>
    </row>
    <row r="15" ht="9" customHeight="1"/>
    <row r="16" spans="1:20" ht="61.5" customHeight="1">
      <c r="A16" s="21"/>
      <c r="B16" s="21"/>
      <c r="C16" s="93"/>
      <c r="D16" s="92"/>
      <c r="E16" s="92"/>
      <c r="F16" s="92"/>
      <c r="G16" s="92"/>
      <c r="H16" s="92"/>
      <c r="I16" s="92"/>
      <c r="J16" s="92"/>
      <c r="K16" s="92"/>
      <c r="L16" s="92"/>
      <c r="M16" s="92"/>
      <c r="N16" s="92"/>
      <c r="O16" s="92"/>
      <c r="P16" s="92"/>
      <c r="Q16" s="92"/>
      <c r="R16" s="92"/>
      <c r="S16" s="92"/>
      <c r="T16" s="92"/>
    </row>
    <row r="17" spans="3:20" ht="37.5" customHeight="1">
      <c r="C17" s="89"/>
      <c r="D17" s="86"/>
      <c r="E17" s="86"/>
      <c r="F17" s="86"/>
      <c r="G17" s="86"/>
      <c r="H17" s="86"/>
      <c r="I17" s="86"/>
      <c r="J17" s="86"/>
      <c r="K17" s="86"/>
      <c r="L17" s="86"/>
      <c r="M17" s="86"/>
      <c r="N17" s="86"/>
      <c r="O17" s="86"/>
      <c r="P17" s="86"/>
      <c r="Q17" s="86"/>
      <c r="R17" s="86"/>
      <c r="S17" s="86"/>
      <c r="T17" s="90"/>
    </row>
    <row r="18" ht="6" customHeight="1">
      <c r="T18" s="90"/>
    </row>
    <row r="19" ht="6" customHeight="1">
      <c r="T19" s="20"/>
    </row>
    <row r="20" ht="25.5" customHeight="1"/>
    <row r="25" spans="3:19" ht="12.75">
      <c r="C25" s="91"/>
      <c r="D25" s="91"/>
      <c r="E25" s="91"/>
      <c r="F25" s="91"/>
      <c r="G25" s="91"/>
      <c r="H25" s="91"/>
      <c r="I25" s="91"/>
      <c r="J25" s="91"/>
      <c r="K25" s="91"/>
      <c r="L25" s="91"/>
      <c r="M25" s="91"/>
      <c r="N25" s="91"/>
      <c r="O25" s="91"/>
      <c r="P25" s="91"/>
      <c r="Q25" s="91"/>
      <c r="R25" s="91"/>
      <c r="S25" s="92"/>
    </row>
    <row r="28" spans="3:19" ht="12.75">
      <c r="C28" s="93"/>
      <c r="D28" s="92"/>
      <c r="E28" s="92"/>
      <c r="F28" s="92"/>
      <c r="G28" s="92"/>
      <c r="H28" s="92"/>
      <c r="I28" s="92"/>
      <c r="J28" s="92"/>
      <c r="K28" s="92"/>
      <c r="L28" s="92"/>
      <c r="M28" s="92"/>
      <c r="N28" s="92"/>
      <c r="O28" s="92"/>
      <c r="P28" s="92"/>
      <c r="Q28" s="92"/>
      <c r="R28" s="92"/>
      <c r="S28" s="92"/>
    </row>
  </sheetData>
  <mergeCells count="12">
    <mergeCell ref="A3:A4"/>
    <mergeCell ref="B3:B4"/>
    <mergeCell ref="C3:F3"/>
    <mergeCell ref="G3:J3"/>
    <mergeCell ref="K3:N3"/>
    <mergeCell ref="O3:R3"/>
    <mergeCell ref="S3:S4"/>
    <mergeCell ref="C16:T16"/>
    <mergeCell ref="C17:S17"/>
    <mergeCell ref="T17:T18"/>
    <mergeCell ref="C25:S25"/>
    <mergeCell ref="C28:S28"/>
  </mergeCells>
  <printOptions/>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31"/>
  <sheetViews>
    <sheetView zoomScale="85" zoomScaleNormal="85" workbookViewId="0" topLeftCell="A1">
      <selection activeCell="A17" sqref="A17:O20"/>
    </sheetView>
  </sheetViews>
  <sheetFormatPr defaultColWidth="11.421875" defaultRowHeight="12.75"/>
  <cols>
    <col min="1" max="1" width="13.8515625" style="0" customWidth="1"/>
    <col min="2" max="2" width="7.8515625" style="0" customWidth="1"/>
    <col min="3" max="3" width="7.7109375" style="0" customWidth="1"/>
    <col min="4" max="5" width="8.7109375" style="0" customWidth="1"/>
    <col min="6" max="6" width="8.7109375" style="22" customWidth="1"/>
    <col min="7" max="8" width="8.7109375" style="0" customWidth="1"/>
    <col min="9" max="9" width="8.7109375" style="22" customWidth="1"/>
    <col min="10" max="15" width="8.7109375" style="0" customWidth="1"/>
  </cols>
  <sheetData>
    <row r="1" spans="1:6" ht="17.25" customHeight="1">
      <c r="A1" s="17" t="s">
        <v>42</v>
      </c>
      <c r="B1" s="17"/>
      <c r="C1" s="17"/>
      <c r="D1" s="17"/>
      <c r="E1" s="17"/>
      <c r="F1" s="17"/>
    </row>
    <row r="2" ht="6" customHeight="1" thickBot="1"/>
    <row r="3" spans="1:15" s="1" customFormat="1" ht="27" customHeight="1" thickBot="1">
      <c r="A3" s="117"/>
      <c r="B3" s="114" t="s">
        <v>30</v>
      </c>
      <c r="C3" s="125" t="s">
        <v>44</v>
      </c>
      <c r="D3" s="126"/>
      <c r="E3" s="126"/>
      <c r="F3" s="127"/>
      <c r="G3" s="133" t="s">
        <v>43</v>
      </c>
      <c r="H3" s="134"/>
      <c r="I3" s="134"/>
      <c r="J3" s="135"/>
      <c r="K3" s="135"/>
      <c r="L3" s="135"/>
      <c r="M3" s="136"/>
      <c r="N3" s="136"/>
      <c r="O3" s="137"/>
    </row>
    <row r="4" spans="1:15" s="1" customFormat="1" ht="37.5" customHeight="1">
      <c r="A4" s="118"/>
      <c r="B4" s="115"/>
      <c r="C4" s="128"/>
      <c r="D4" s="129"/>
      <c r="E4" s="129"/>
      <c r="F4" s="130"/>
      <c r="G4" s="120" t="s">
        <v>22</v>
      </c>
      <c r="H4" s="121"/>
      <c r="I4" s="122"/>
      <c r="J4" s="123" t="s">
        <v>23</v>
      </c>
      <c r="K4" s="121"/>
      <c r="L4" s="124"/>
      <c r="M4" s="110" t="s">
        <v>31</v>
      </c>
      <c r="N4" s="110" t="s">
        <v>29</v>
      </c>
      <c r="O4" s="110" t="s">
        <v>32</v>
      </c>
    </row>
    <row r="5" spans="1:15" s="11" customFormat="1" ht="73.5" customHeight="1" thickBot="1">
      <c r="A5" s="119"/>
      <c r="B5" s="116"/>
      <c r="C5" s="8" t="s">
        <v>0</v>
      </c>
      <c r="D5" s="9" t="s">
        <v>16</v>
      </c>
      <c r="E5" s="9" t="s">
        <v>2</v>
      </c>
      <c r="F5" s="13" t="s">
        <v>12</v>
      </c>
      <c r="G5" s="8" t="s">
        <v>25</v>
      </c>
      <c r="H5" s="9" t="s">
        <v>24</v>
      </c>
      <c r="I5" s="13" t="s">
        <v>12</v>
      </c>
      <c r="J5" s="10" t="s">
        <v>25</v>
      </c>
      <c r="K5" s="9" t="s">
        <v>24</v>
      </c>
      <c r="L5" s="24" t="s">
        <v>12</v>
      </c>
      <c r="M5" s="111"/>
      <c r="N5" s="111"/>
      <c r="O5" s="111"/>
    </row>
    <row r="6" spans="1:15" s="1" customFormat="1" ht="24.75" customHeight="1">
      <c r="A6" s="14" t="s">
        <v>3</v>
      </c>
      <c r="B6" s="67"/>
      <c r="C6" s="81" t="s">
        <v>33</v>
      </c>
      <c r="D6" s="3">
        <v>11</v>
      </c>
      <c r="E6" s="3"/>
      <c r="F6" s="18">
        <f>D6+E6</f>
        <v>11</v>
      </c>
      <c r="G6" s="2">
        <f>'[1]Gruppen gesamt'!$S5</f>
        <v>70</v>
      </c>
      <c r="H6" s="25">
        <f>'[1]Tabelle1'!$N$15</f>
        <v>82</v>
      </c>
      <c r="I6" s="19">
        <f>H6</f>
        <v>82</v>
      </c>
      <c r="J6" s="2">
        <f>'[1]Gruppen gesamt'!$T5</f>
        <v>5</v>
      </c>
      <c r="K6" s="25">
        <f>'[1]Tabelle1'!$N$16</f>
        <v>20</v>
      </c>
      <c r="L6" s="68">
        <f>K6</f>
        <v>20</v>
      </c>
      <c r="M6" s="28">
        <f aca="true" t="shared" si="0" ref="M6:M14">G6+J6</f>
        <v>75</v>
      </c>
      <c r="N6" s="28">
        <f aca="true" t="shared" si="1" ref="N6:N14">H6+K6</f>
        <v>102</v>
      </c>
      <c r="O6" s="76">
        <f>I6+L6-G6-J6</f>
        <v>27</v>
      </c>
    </row>
    <row r="7" spans="1:15" s="1" customFormat="1" ht="24.75" customHeight="1">
      <c r="A7" s="15" t="s">
        <v>4</v>
      </c>
      <c r="B7" s="66"/>
      <c r="C7" s="82" t="s">
        <v>34</v>
      </c>
      <c r="D7" s="5">
        <v>4</v>
      </c>
      <c r="E7" s="5"/>
      <c r="F7" s="19">
        <f>D7+E7</f>
        <v>4</v>
      </c>
      <c r="G7" s="4">
        <f>'[1]Gruppen gesamt'!$S6</f>
        <v>49</v>
      </c>
      <c r="H7" s="26">
        <f>'[1]Tabelle1'!$O$15</f>
        <v>44</v>
      </c>
      <c r="I7" s="19">
        <f aca="true" t="shared" si="2" ref="I7:I14">H7</f>
        <v>44</v>
      </c>
      <c r="J7" s="4">
        <f>'[1]Gruppen gesamt'!$T6</f>
        <v>13</v>
      </c>
      <c r="K7" s="26">
        <f>'[1]Tabelle1'!$O$16</f>
        <v>24</v>
      </c>
      <c r="L7" s="69">
        <f aca="true" t="shared" si="3" ref="L7:L14">K7</f>
        <v>24</v>
      </c>
      <c r="M7" s="28">
        <f t="shared" si="0"/>
        <v>62</v>
      </c>
      <c r="N7" s="28">
        <f t="shared" si="1"/>
        <v>68</v>
      </c>
      <c r="O7" s="77">
        <v>0</v>
      </c>
    </row>
    <row r="8" spans="1:15" s="1" customFormat="1" ht="24.75" customHeight="1">
      <c r="A8" s="15" t="s">
        <v>5</v>
      </c>
      <c r="B8" s="66"/>
      <c r="C8" s="82" t="s">
        <v>35</v>
      </c>
      <c r="D8" s="5">
        <v>3</v>
      </c>
      <c r="E8" s="5"/>
      <c r="F8" s="19">
        <f aca="true" t="shared" si="4" ref="F8:F13">D8+E8</f>
        <v>3</v>
      </c>
      <c r="G8" s="4">
        <f>'[1]Gruppen gesamt'!$S7</f>
        <v>48</v>
      </c>
      <c r="H8" s="26">
        <f>'[1]Tabelle1'!$P$15</f>
        <v>54</v>
      </c>
      <c r="I8" s="19">
        <f t="shared" si="2"/>
        <v>54</v>
      </c>
      <c r="J8" s="4">
        <f>'[1]Gruppen gesamt'!$T7</f>
        <v>15</v>
      </c>
      <c r="K8" s="26">
        <f>'[1]Tabelle1'!$P$16</f>
        <v>14</v>
      </c>
      <c r="L8" s="69">
        <f t="shared" si="3"/>
        <v>14</v>
      </c>
      <c r="M8" s="28">
        <f t="shared" si="0"/>
        <v>63</v>
      </c>
      <c r="N8" s="28">
        <f t="shared" si="1"/>
        <v>68</v>
      </c>
      <c r="O8" s="77">
        <v>0</v>
      </c>
    </row>
    <row r="9" spans="1:15" s="1" customFormat="1" ht="24.75" customHeight="1">
      <c r="A9" s="15" t="s">
        <v>6</v>
      </c>
      <c r="B9" s="66"/>
      <c r="C9" s="82" t="s">
        <v>36</v>
      </c>
      <c r="D9" s="5">
        <v>7</v>
      </c>
      <c r="E9" s="5"/>
      <c r="F9" s="19">
        <f t="shared" si="4"/>
        <v>7</v>
      </c>
      <c r="G9" s="4">
        <f>'[1]Gruppen gesamt'!$S8</f>
        <v>89</v>
      </c>
      <c r="H9" s="26">
        <f>'[1]Tabelle1'!$Q$15</f>
        <v>114</v>
      </c>
      <c r="I9" s="19">
        <f t="shared" si="2"/>
        <v>114</v>
      </c>
      <c r="J9" s="4">
        <f>'[1]Gruppen gesamt'!$T8</f>
        <v>19</v>
      </c>
      <c r="K9" s="26">
        <f>'[1]Tabelle1'!$Q$16</f>
        <v>24</v>
      </c>
      <c r="L9" s="69">
        <f t="shared" si="3"/>
        <v>24</v>
      </c>
      <c r="M9" s="28">
        <f t="shared" si="0"/>
        <v>108</v>
      </c>
      <c r="N9" s="28">
        <f t="shared" si="1"/>
        <v>138</v>
      </c>
      <c r="O9" s="77">
        <v>0</v>
      </c>
    </row>
    <row r="10" spans="1:15" s="1" customFormat="1" ht="24.75" customHeight="1">
      <c r="A10" s="15" t="s">
        <v>7</v>
      </c>
      <c r="B10" s="66"/>
      <c r="C10" s="82" t="s">
        <v>37</v>
      </c>
      <c r="D10" s="5">
        <v>2</v>
      </c>
      <c r="E10" s="5"/>
      <c r="F10" s="19">
        <f t="shared" si="4"/>
        <v>2</v>
      </c>
      <c r="G10" s="4">
        <f>'[1]Gruppen gesamt'!$S9</f>
        <v>42</v>
      </c>
      <c r="H10" s="26">
        <f>'[1]Tabelle1'!$R$15</f>
        <v>31</v>
      </c>
      <c r="I10" s="19">
        <f t="shared" si="2"/>
        <v>31</v>
      </c>
      <c r="J10" s="4">
        <f>'[1]Gruppen gesamt'!$T9</f>
        <v>5</v>
      </c>
      <c r="K10" s="26">
        <f>'[1]Tabelle1'!$R$16</f>
        <v>9</v>
      </c>
      <c r="L10" s="69">
        <f t="shared" si="3"/>
        <v>9</v>
      </c>
      <c r="M10" s="28">
        <f t="shared" si="0"/>
        <v>47</v>
      </c>
      <c r="N10" s="28">
        <f t="shared" si="1"/>
        <v>40</v>
      </c>
      <c r="O10" s="77">
        <f>I10+L10-G10-J10</f>
        <v>-7</v>
      </c>
    </row>
    <row r="11" spans="1:15" s="1" customFormat="1" ht="24.75" customHeight="1">
      <c r="A11" s="15" t="s">
        <v>8</v>
      </c>
      <c r="B11" s="66"/>
      <c r="C11" s="82" t="s">
        <v>38</v>
      </c>
      <c r="D11" s="5">
        <v>15</v>
      </c>
      <c r="E11" s="5"/>
      <c r="F11" s="19">
        <f t="shared" si="4"/>
        <v>15</v>
      </c>
      <c r="G11" s="4">
        <f>'[1]Gruppen gesamt'!$S10</f>
        <v>76</v>
      </c>
      <c r="H11" s="26">
        <f>'[1]Tabelle1'!$S$15</f>
        <v>109</v>
      </c>
      <c r="I11" s="19">
        <f t="shared" si="2"/>
        <v>109</v>
      </c>
      <c r="J11" s="4">
        <f>'[1]Gruppen gesamt'!$T10</f>
        <v>20</v>
      </c>
      <c r="K11" s="26">
        <f>'[1]Tabelle1'!$S$16</f>
        <v>40</v>
      </c>
      <c r="L11" s="69">
        <f t="shared" si="3"/>
        <v>40</v>
      </c>
      <c r="M11" s="28">
        <f t="shared" si="0"/>
        <v>96</v>
      </c>
      <c r="N11" s="28">
        <f t="shared" si="1"/>
        <v>149</v>
      </c>
      <c r="O11" s="77">
        <f>I11+L11-G11-J11</f>
        <v>53</v>
      </c>
    </row>
    <row r="12" spans="1:15" s="1" customFormat="1" ht="24.75" customHeight="1">
      <c r="A12" s="15" t="s">
        <v>9</v>
      </c>
      <c r="B12" s="66"/>
      <c r="C12" s="82" t="s">
        <v>28</v>
      </c>
      <c r="D12" s="5">
        <v>6</v>
      </c>
      <c r="E12" s="5"/>
      <c r="F12" s="19">
        <f t="shared" si="4"/>
        <v>6</v>
      </c>
      <c r="G12" s="4">
        <f>'[1]Gruppen gesamt'!$S11</f>
        <v>40</v>
      </c>
      <c r="H12" s="26">
        <f>'[1]Tabelle1'!$T$15</f>
        <v>51</v>
      </c>
      <c r="I12" s="19">
        <f t="shared" si="2"/>
        <v>51</v>
      </c>
      <c r="J12" s="4">
        <f>'[1]Gruppen gesamt'!$T11</f>
        <v>5</v>
      </c>
      <c r="K12" s="26">
        <f>'[1]Tabelle1'!$T$16</f>
        <v>4</v>
      </c>
      <c r="L12" s="69">
        <f t="shared" si="3"/>
        <v>4</v>
      </c>
      <c r="M12" s="28">
        <f t="shared" si="0"/>
        <v>45</v>
      </c>
      <c r="N12" s="28">
        <f t="shared" si="1"/>
        <v>55</v>
      </c>
      <c r="O12" s="77">
        <f>I12+L12-G12-J12</f>
        <v>10</v>
      </c>
    </row>
    <row r="13" spans="1:15" s="1" customFormat="1" ht="24.75" customHeight="1">
      <c r="A13" s="15" t="s">
        <v>10</v>
      </c>
      <c r="B13" s="66"/>
      <c r="C13" s="82" t="s">
        <v>39</v>
      </c>
      <c r="D13" s="5">
        <v>4</v>
      </c>
      <c r="E13" s="5"/>
      <c r="F13" s="19">
        <f t="shared" si="4"/>
        <v>4</v>
      </c>
      <c r="G13" s="4">
        <f>'[1]Gruppen gesamt'!$S12</f>
        <v>40</v>
      </c>
      <c r="H13" s="26">
        <f>'[1]Tabelle1'!$U$15</f>
        <v>64</v>
      </c>
      <c r="I13" s="19">
        <f t="shared" si="2"/>
        <v>64</v>
      </c>
      <c r="J13" s="4">
        <f>'[1]Gruppen gesamt'!$T12</f>
        <v>10</v>
      </c>
      <c r="K13" s="26">
        <f>'[1]Tabelle1'!$U$16</f>
        <v>22</v>
      </c>
      <c r="L13" s="69">
        <f t="shared" si="3"/>
        <v>22</v>
      </c>
      <c r="M13" s="28">
        <f t="shared" si="0"/>
        <v>50</v>
      </c>
      <c r="N13" s="28">
        <f t="shared" si="1"/>
        <v>86</v>
      </c>
      <c r="O13" s="77">
        <f>I13+L13-G13-J13</f>
        <v>36</v>
      </c>
    </row>
    <row r="14" spans="1:15" s="1" customFormat="1" ht="24.75" customHeight="1" thickBot="1">
      <c r="A14" s="16" t="s">
        <v>11</v>
      </c>
      <c r="B14" s="65"/>
      <c r="C14" s="83" t="s">
        <v>40</v>
      </c>
      <c r="D14" s="7">
        <v>14</v>
      </c>
      <c r="E14" s="7"/>
      <c r="F14" s="23">
        <f>D14+E14</f>
        <v>14</v>
      </c>
      <c r="G14" s="6">
        <f>'[1]Gruppen gesamt'!$S13</f>
        <v>80</v>
      </c>
      <c r="H14" s="27">
        <f>'[1]Tabelle1'!$V$15</f>
        <v>130</v>
      </c>
      <c r="I14" s="19">
        <f t="shared" si="2"/>
        <v>130</v>
      </c>
      <c r="J14" s="6">
        <f>'[1]Gruppen gesamt'!$T13</f>
        <v>15</v>
      </c>
      <c r="K14" s="27">
        <f>'[1]Tabelle1'!$V$16</f>
        <v>30</v>
      </c>
      <c r="L14" s="70">
        <f t="shared" si="3"/>
        <v>30</v>
      </c>
      <c r="M14" s="28">
        <f t="shared" si="0"/>
        <v>95</v>
      </c>
      <c r="N14" s="28">
        <f t="shared" si="1"/>
        <v>160</v>
      </c>
      <c r="O14" s="78">
        <f>I14+L14-G14-J14</f>
        <v>65</v>
      </c>
    </row>
    <row r="15" spans="1:15" s="75" customFormat="1" ht="24.75" customHeight="1" thickBot="1">
      <c r="A15" s="71" t="s">
        <v>13</v>
      </c>
      <c r="B15" s="72">
        <f>SUM(B6:B14)</f>
        <v>0</v>
      </c>
      <c r="C15" s="73" t="s">
        <v>41</v>
      </c>
      <c r="D15" s="74">
        <f aca="true" t="shared" si="5" ref="D15:L15">SUM(D6:D14)</f>
        <v>66</v>
      </c>
      <c r="E15" s="74">
        <f t="shared" si="5"/>
        <v>0</v>
      </c>
      <c r="F15" s="12">
        <f t="shared" si="5"/>
        <v>66</v>
      </c>
      <c r="G15" s="73">
        <f t="shared" si="5"/>
        <v>534</v>
      </c>
      <c r="H15" s="74">
        <f t="shared" si="5"/>
        <v>679</v>
      </c>
      <c r="I15" s="12">
        <f t="shared" si="5"/>
        <v>679</v>
      </c>
      <c r="J15" s="73">
        <f t="shared" si="5"/>
        <v>107</v>
      </c>
      <c r="K15" s="74">
        <f t="shared" si="5"/>
        <v>187</v>
      </c>
      <c r="L15" s="84">
        <f t="shared" si="5"/>
        <v>187</v>
      </c>
      <c r="M15" s="64">
        <f>SUM(M6:M14)</f>
        <v>641</v>
      </c>
      <c r="N15" s="64">
        <f>H15+K15</f>
        <v>866</v>
      </c>
      <c r="O15" s="64">
        <f>SUM(O6:O14)</f>
        <v>184</v>
      </c>
    </row>
    <row r="16" ht="7.5" customHeight="1"/>
    <row r="17" spans="1:15" ht="42.75" customHeight="1">
      <c r="A17" s="79" t="s">
        <v>26</v>
      </c>
      <c r="B17" s="112" t="s">
        <v>27</v>
      </c>
      <c r="C17" s="112"/>
      <c r="D17" s="112"/>
      <c r="E17" s="112"/>
      <c r="F17" s="112"/>
      <c r="G17" s="112"/>
      <c r="H17" s="112"/>
      <c r="I17" s="112"/>
      <c r="J17" s="112"/>
      <c r="K17" s="112"/>
      <c r="L17" s="112"/>
      <c r="M17" s="112"/>
      <c r="N17" s="112"/>
      <c r="O17" s="112"/>
    </row>
    <row r="18" spans="1:15" ht="28.5" customHeight="1">
      <c r="A18" s="79"/>
      <c r="B18" s="112" t="s">
        <v>47</v>
      </c>
      <c r="C18" s="112"/>
      <c r="D18" s="112"/>
      <c r="E18" s="112"/>
      <c r="F18" s="112"/>
      <c r="G18" s="112"/>
      <c r="H18" s="112"/>
      <c r="I18" s="112"/>
      <c r="J18" s="112"/>
      <c r="K18" s="112"/>
      <c r="L18" s="112"/>
      <c r="M18" s="112"/>
      <c r="N18" s="112"/>
      <c r="O18" s="112"/>
    </row>
    <row r="19" spans="2:15" ht="15" customHeight="1">
      <c r="B19" s="131" t="s">
        <v>46</v>
      </c>
      <c r="C19" s="132"/>
      <c r="D19" s="132"/>
      <c r="E19" s="132"/>
      <c r="F19" s="132"/>
      <c r="G19" s="132"/>
      <c r="H19" s="132"/>
      <c r="I19" s="132"/>
      <c r="J19" s="132"/>
      <c r="K19" s="132"/>
      <c r="L19" s="132"/>
      <c r="M19" s="132"/>
      <c r="N19" s="132"/>
      <c r="O19" s="132"/>
    </row>
    <row r="20" spans="1:15" ht="40.5" customHeight="1">
      <c r="A20" s="21"/>
      <c r="B20" s="112" t="s">
        <v>45</v>
      </c>
      <c r="C20" s="113"/>
      <c r="D20" s="113"/>
      <c r="E20" s="113"/>
      <c r="F20" s="113"/>
      <c r="G20" s="113"/>
      <c r="H20" s="113"/>
      <c r="I20" s="113"/>
      <c r="J20" s="113"/>
      <c r="K20" s="113"/>
      <c r="L20" s="113"/>
      <c r="M20" s="113"/>
      <c r="N20" s="113"/>
      <c r="O20" s="113"/>
    </row>
    <row r="21" ht="38.25" customHeight="1"/>
    <row r="22" ht="6" customHeight="1"/>
    <row r="23" ht="25.5" customHeight="1"/>
    <row r="28" spans="3:14" ht="12.75">
      <c r="C28" s="91"/>
      <c r="D28" s="91"/>
      <c r="E28" s="91"/>
      <c r="F28" s="91"/>
      <c r="G28" s="91"/>
      <c r="H28" s="91"/>
      <c r="I28" s="91"/>
      <c r="J28" s="91"/>
      <c r="K28" s="91"/>
      <c r="L28" s="91"/>
      <c r="M28" s="92"/>
      <c r="N28" s="80"/>
    </row>
    <row r="31" spans="3:14" ht="12.75">
      <c r="C31" s="93"/>
      <c r="D31" s="92"/>
      <c r="E31" s="92"/>
      <c r="F31" s="92"/>
      <c r="G31" s="92"/>
      <c r="H31" s="92"/>
      <c r="I31" s="92"/>
      <c r="J31" s="92"/>
      <c r="K31" s="92"/>
      <c r="L31" s="92"/>
      <c r="M31" s="92"/>
      <c r="N31" s="80"/>
    </row>
  </sheetData>
  <mergeCells count="15">
    <mergeCell ref="A3:A5"/>
    <mergeCell ref="G4:I4"/>
    <mergeCell ref="J4:L4"/>
    <mergeCell ref="C31:M31"/>
    <mergeCell ref="C28:M28"/>
    <mergeCell ref="C3:F4"/>
    <mergeCell ref="B19:O19"/>
    <mergeCell ref="B18:O18"/>
    <mergeCell ref="G3:O3"/>
    <mergeCell ref="M4:M5"/>
    <mergeCell ref="N4:N5"/>
    <mergeCell ref="O4:O5"/>
    <mergeCell ref="B20:O20"/>
    <mergeCell ref="B17:O17"/>
    <mergeCell ref="B3:B5"/>
  </mergeCells>
  <printOptions/>
  <pageMargins left="0.3937007874015748" right="0.1968503937007874" top="0.3937007874015748"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31"/>
  <sheetViews>
    <sheetView tabSelected="1" zoomScale="85" zoomScaleNormal="85" workbookViewId="0" topLeftCell="A1">
      <selection activeCell="G16" sqref="G16"/>
    </sheetView>
  </sheetViews>
  <sheetFormatPr defaultColWidth="11.421875" defaultRowHeight="12.75"/>
  <cols>
    <col min="1" max="1" width="13.8515625" style="0" customWidth="1"/>
    <col min="2" max="2" width="7.8515625" style="0" customWidth="1"/>
    <col min="3" max="3" width="7.7109375" style="0" customWidth="1"/>
    <col min="4" max="5" width="8.7109375" style="0" customWidth="1"/>
    <col min="6" max="6" width="8.7109375" style="22" customWidth="1"/>
    <col min="7" max="8" width="8.7109375" style="0" customWidth="1"/>
    <col min="9" max="9" width="8.7109375" style="22" customWidth="1"/>
    <col min="10" max="15" width="8.7109375" style="0" customWidth="1"/>
  </cols>
  <sheetData>
    <row r="1" spans="1:6" ht="17.25" customHeight="1">
      <c r="A1" s="17" t="s">
        <v>42</v>
      </c>
      <c r="B1" s="17"/>
      <c r="C1" s="17"/>
      <c r="D1" s="17"/>
      <c r="E1" s="17"/>
      <c r="F1" s="17"/>
    </row>
    <row r="2" ht="6" customHeight="1" thickBot="1"/>
    <row r="3" spans="1:15" s="1" customFormat="1" ht="27" customHeight="1" thickBot="1">
      <c r="A3" s="117"/>
      <c r="B3" s="114" t="s">
        <v>49</v>
      </c>
      <c r="C3" s="125" t="s">
        <v>48</v>
      </c>
      <c r="D3" s="126"/>
      <c r="E3" s="126"/>
      <c r="F3" s="127"/>
      <c r="G3" s="133" t="s">
        <v>64</v>
      </c>
      <c r="H3" s="134"/>
      <c r="I3" s="134"/>
      <c r="J3" s="135"/>
      <c r="K3" s="135"/>
      <c r="L3" s="135"/>
      <c r="M3" s="136"/>
      <c r="N3" s="136"/>
      <c r="O3" s="137"/>
    </row>
    <row r="4" spans="1:15" s="1" customFormat="1" ht="37.5" customHeight="1">
      <c r="A4" s="118"/>
      <c r="B4" s="115"/>
      <c r="C4" s="128"/>
      <c r="D4" s="129"/>
      <c r="E4" s="129"/>
      <c r="F4" s="130"/>
      <c r="G4" s="120" t="s">
        <v>22</v>
      </c>
      <c r="H4" s="121"/>
      <c r="I4" s="122"/>
      <c r="J4" s="123" t="s">
        <v>23</v>
      </c>
      <c r="K4" s="121"/>
      <c r="L4" s="124"/>
      <c r="M4" s="110" t="s">
        <v>51</v>
      </c>
      <c r="N4" s="110" t="s">
        <v>29</v>
      </c>
      <c r="O4" s="110" t="s">
        <v>52</v>
      </c>
    </row>
    <row r="5" spans="1:15" s="11" customFormat="1" ht="73.5" customHeight="1" thickBot="1">
      <c r="A5" s="119"/>
      <c r="B5" s="116"/>
      <c r="C5" s="8" t="s">
        <v>0</v>
      </c>
      <c r="D5" s="9" t="s">
        <v>16</v>
      </c>
      <c r="E5" s="9" t="s">
        <v>2</v>
      </c>
      <c r="F5" s="13" t="s">
        <v>12</v>
      </c>
      <c r="G5" s="8" t="s">
        <v>25</v>
      </c>
      <c r="H5" s="9" t="s">
        <v>24</v>
      </c>
      <c r="I5" s="13" t="s">
        <v>12</v>
      </c>
      <c r="J5" s="10" t="s">
        <v>25</v>
      </c>
      <c r="K5" s="9" t="s">
        <v>24</v>
      </c>
      <c r="L5" s="24" t="s">
        <v>12</v>
      </c>
      <c r="M5" s="111"/>
      <c r="N5" s="111"/>
      <c r="O5" s="111"/>
    </row>
    <row r="6" spans="1:15" s="1" customFormat="1" ht="24.75" customHeight="1">
      <c r="A6" s="14" t="s">
        <v>3</v>
      </c>
      <c r="B6" s="67">
        <f>'[2]2010'!$AD6</f>
        <v>386</v>
      </c>
      <c r="C6" s="81" t="s">
        <v>55</v>
      </c>
      <c r="D6" s="3">
        <f>'[2]2010'!$G6</f>
        <v>14</v>
      </c>
      <c r="E6" s="3"/>
      <c r="F6" s="18">
        <f aca="true" t="shared" si="0" ref="F6:F14">D6+E6</f>
        <v>14</v>
      </c>
      <c r="G6" s="2">
        <v>80</v>
      </c>
      <c r="H6" s="25">
        <v>89</v>
      </c>
      <c r="I6" s="19">
        <f aca="true" t="shared" si="1" ref="I6:I14">H6</f>
        <v>89</v>
      </c>
      <c r="J6" s="2">
        <v>10</v>
      </c>
      <c r="K6" s="25">
        <v>15</v>
      </c>
      <c r="L6" s="68">
        <f aca="true" t="shared" si="2" ref="L6:L14">K6</f>
        <v>15</v>
      </c>
      <c r="M6" s="28">
        <f aca="true" t="shared" si="3" ref="M6:M14">G6+J6</f>
        <v>90</v>
      </c>
      <c r="N6" s="28">
        <f aca="true" t="shared" si="4" ref="N6:N14">H6+K6</f>
        <v>104</v>
      </c>
      <c r="O6" s="76">
        <f>I6+L6-G6-J6</f>
        <v>14</v>
      </c>
    </row>
    <row r="7" spans="1:15" s="1" customFormat="1" ht="24.75" customHeight="1">
      <c r="A7" s="15" t="s">
        <v>4</v>
      </c>
      <c r="B7" s="66">
        <f>'[2]2010'!$AD7</f>
        <v>279</v>
      </c>
      <c r="C7" s="82" t="s">
        <v>53</v>
      </c>
      <c r="D7" s="5">
        <f>'[2]2010'!$G7</f>
        <v>4</v>
      </c>
      <c r="E7" s="5"/>
      <c r="F7" s="19">
        <f t="shared" si="0"/>
        <v>4</v>
      </c>
      <c r="G7" s="4">
        <v>65</v>
      </c>
      <c r="H7" s="26">
        <v>57</v>
      </c>
      <c r="I7" s="19">
        <f t="shared" si="1"/>
        <v>57</v>
      </c>
      <c r="J7" s="4">
        <v>17</v>
      </c>
      <c r="K7" s="26">
        <v>29</v>
      </c>
      <c r="L7" s="69">
        <f t="shared" si="2"/>
        <v>29</v>
      </c>
      <c r="M7" s="28">
        <f t="shared" si="3"/>
        <v>82</v>
      </c>
      <c r="N7" s="28">
        <f t="shared" si="4"/>
        <v>86</v>
      </c>
      <c r="O7" s="77">
        <f aca="true" t="shared" si="5" ref="O7:O14">I7+L7-G7-J7</f>
        <v>4</v>
      </c>
    </row>
    <row r="8" spans="1:15" s="1" customFormat="1" ht="24.75" customHeight="1">
      <c r="A8" s="15" t="s">
        <v>5</v>
      </c>
      <c r="B8" s="66">
        <f>'[2]2010'!$AD8</f>
        <v>270</v>
      </c>
      <c r="C8" s="82" t="s">
        <v>54</v>
      </c>
      <c r="D8" s="5">
        <f>'[2]2010'!$G8</f>
        <v>6</v>
      </c>
      <c r="E8" s="5"/>
      <c r="F8" s="19">
        <f t="shared" si="0"/>
        <v>6</v>
      </c>
      <c r="G8" s="4">
        <v>47</v>
      </c>
      <c r="H8" s="26">
        <v>56</v>
      </c>
      <c r="I8" s="19">
        <f t="shared" si="1"/>
        <v>56</v>
      </c>
      <c r="J8" s="4">
        <v>17</v>
      </c>
      <c r="K8" s="26">
        <v>28</v>
      </c>
      <c r="L8" s="69">
        <f t="shared" si="2"/>
        <v>28</v>
      </c>
      <c r="M8" s="28">
        <f t="shared" si="3"/>
        <v>64</v>
      </c>
      <c r="N8" s="28">
        <f t="shared" si="4"/>
        <v>84</v>
      </c>
      <c r="O8" s="77">
        <f t="shared" si="5"/>
        <v>20</v>
      </c>
    </row>
    <row r="9" spans="1:15" s="1" customFormat="1" ht="24.75" customHeight="1">
      <c r="A9" s="15" t="s">
        <v>6</v>
      </c>
      <c r="B9" s="66">
        <f>'[2]2010'!$AD9</f>
        <v>569</v>
      </c>
      <c r="C9" s="82" t="s">
        <v>56</v>
      </c>
      <c r="D9" s="5">
        <f>'[2]2010'!$G9</f>
        <v>16</v>
      </c>
      <c r="E9" s="5"/>
      <c r="F9" s="19">
        <f t="shared" si="0"/>
        <v>16</v>
      </c>
      <c r="G9" s="4">
        <v>103</v>
      </c>
      <c r="H9" s="26">
        <v>120</v>
      </c>
      <c r="I9" s="19">
        <f t="shared" si="1"/>
        <v>120</v>
      </c>
      <c r="J9" s="4">
        <v>23</v>
      </c>
      <c r="K9" s="26">
        <v>39</v>
      </c>
      <c r="L9" s="69">
        <f t="shared" si="2"/>
        <v>39</v>
      </c>
      <c r="M9" s="28">
        <f t="shared" si="3"/>
        <v>126</v>
      </c>
      <c r="N9" s="28">
        <f t="shared" si="4"/>
        <v>159</v>
      </c>
      <c r="O9" s="77">
        <f t="shared" si="5"/>
        <v>33</v>
      </c>
    </row>
    <row r="10" spans="1:15" s="1" customFormat="1" ht="24.75" customHeight="1">
      <c r="A10" s="15" t="s">
        <v>7</v>
      </c>
      <c r="B10" s="66">
        <f>'[2]2010'!$AD10</f>
        <v>209</v>
      </c>
      <c r="C10" s="82" t="s">
        <v>57</v>
      </c>
      <c r="D10" s="5">
        <f>'[2]2010'!$G10</f>
        <v>7</v>
      </c>
      <c r="E10" s="5"/>
      <c r="F10" s="19">
        <f t="shared" si="0"/>
        <v>7</v>
      </c>
      <c r="G10" s="4">
        <v>35</v>
      </c>
      <c r="H10" s="26">
        <v>48</v>
      </c>
      <c r="I10" s="19">
        <f t="shared" si="1"/>
        <v>48</v>
      </c>
      <c r="J10" s="4">
        <v>16</v>
      </c>
      <c r="K10" s="26">
        <v>17</v>
      </c>
      <c r="L10" s="69">
        <f t="shared" si="2"/>
        <v>17</v>
      </c>
      <c r="M10" s="28">
        <f t="shared" si="3"/>
        <v>51</v>
      </c>
      <c r="N10" s="28">
        <f t="shared" si="4"/>
        <v>65</v>
      </c>
      <c r="O10" s="77">
        <f t="shared" si="5"/>
        <v>14</v>
      </c>
    </row>
    <row r="11" spans="1:15" s="1" customFormat="1" ht="24.75" customHeight="1">
      <c r="A11" s="15" t="s">
        <v>8</v>
      </c>
      <c r="B11" s="66">
        <f>'[2]2010'!$AD11</f>
        <v>494</v>
      </c>
      <c r="C11" s="82" t="s">
        <v>58</v>
      </c>
      <c r="D11" s="5">
        <f>'[2]2010'!$G11</f>
        <v>20</v>
      </c>
      <c r="E11" s="5"/>
      <c r="F11" s="19">
        <f t="shared" si="0"/>
        <v>20</v>
      </c>
      <c r="G11" s="4">
        <v>70</v>
      </c>
      <c r="H11" s="26">
        <v>107</v>
      </c>
      <c r="I11" s="19">
        <f t="shared" si="1"/>
        <v>107</v>
      </c>
      <c r="J11" s="4">
        <v>20</v>
      </c>
      <c r="K11" s="26">
        <v>32</v>
      </c>
      <c r="L11" s="69">
        <f t="shared" si="2"/>
        <v>32</v>
      </c>
      <c r="M11" s="28">
        <f t="shared" si="3"/>
        <v>90</v>
      </c>
      <c r="N11" s="28">
        <f t="shared" si="4"/>
        <v>139</v>
      </c>
      <c r="O11" s="77">
        <f t="shared" si="5"/>
        <v>49</v>
      </c>
    </row>
    <row r="12" spans="1:15" s="1" customFormat="1" ht="24.75" customHeight="1">
      <c r="A12" s="15" t="s">
        <v>9</v>
      </c>
      <c r="B12" s="66">
        <f>'[2]2010'!$AD12</f>
        <v>229</v>
      </c>
      <c r="C12" s="82" t="s">
        <v>59</v>
      </c>
      <c r="D12" s="5">
        <f>'[2]2010'!$G12</f>
        <v>9</v>
      </c>
      <c r="E12" s="5"/>
      <c r="F12" s="19">
        <f t="shared" si="0"/>
        <v>9</v>
      </c>
      <c r="G12" s="4">
        <v>50</v>
      </c>
      <c r="H12" s="26">
        <v>49</v>
      </c>
      <c r="I12" s="19">
        <f t="shared" si="1"/>
        <v>49</v>
      </c>
      <c r="J12" s="87">
        <v>20</v>
      </c>
      <c r="K12" s="26">
        <v>7</v>
      </c>
      <c r="L12" s="69">
        <f t="shared" si="2"/>
        <v>7</v>
      </c>
      <c r="M12" s="28">
        <f t="shared" si="3"/>
        <v>70</v>
      </c>
      <c r="N12" s="28">
        <f t="shared" si="4"/>
        <v>56</v>
      </c>
      <c r="O12" s="77">
        <f t="shared" si="5"/>
        <v>-14</v>
      </c>
    </row>
    <row r="13" spans="1:15" s="1" customFormat="1" ht="24.75" customHeight="1">
      <c r="A13" s="15" t="s">
        <v>10</v>
      </c>
      <c r="B13" s="66">
        <f>'[2]2010'!$AD13</f>
        <v>266</v>
      </c>
      <c r="C13" s="82" t="s">
        <v>60</v>
      </c>
      <c r="D13" s="5">
        <f>'[2]2010'!$G13</f>
        <v>6</v>
      </c>
      <c r="E13" s="5"/>
      <c r="F13" s="19">
        <f t="shared" si="0"/>
        <v>6</v>
      </c>
      <c r="G13" s="4">
        <v>45</v>
      </c>
      <c r="H13" s="26">
        <v>50</v>
      </c>
      <c r="I13" s="19">
        <f t="shared" si="1"/>
        <v>50</v>
      </c>
      <c r="J13" s="87">
        <v>12</v>
      </c>
      <c r="K13" s="26">
        <v>9</v>
      </c>
      <c r="L13" s="69">
        <f t="shared" si="2"/>
        <v>9</v>
      </c>
      <c r="M13" s="28">
        <f t="shared" si="3"/>
        <v>57</v>
      </c>
      <c r="N13" s="28">
        <f t="shared" si="4"/>
        <v>59</v>
      </c>
      <c r="O13" s="77">
        <f t="shared" si="5"/>
        <v>2</v>
      </c>
    </row>
    <row r="14" spans="1:15" s="1" customFormat="1" ht="24.75" customHeight="1" thickBot="1">
      <c r="A14" s="16" t="s">
        <v>11</v>
      </c>
      <c r="B14" s="65">
        <f>'[2]2010'!$AD14</f>
        <v>539</v>
      </c>
      <c r="C14" s="83" t="s">
        <v>61</v>
      </c>
      <c r="D14" s="7">
        <f>'[2]2010'!$G14</f>
        <v>20</v>
      </c>
      <c r="E14" s="7"/>
      <c r="F14" s="23">
        <f t="shared" si="0"/>
        <v>20</v>
      </c>
      <c r="G14" s="6">
        <v>80</v>
      </c>
      <c r="H14" s="27">
        <v>124</v>
      </c>
      <c r="I14" s="19">
        <f t="shared" si="1"/>
        <v>124</v>
      </c>
      <c r="J14" s="88">
        <v>15</v>
      </c>
      <c r="K14" s="27">
        <v>30</v>
      </c>
      <c r="L14" s="70">
        <f t="shared" si="2"/>
        <v>30</v>
      </c>
      <c r="M14" s="28">
        <f t="shared" si="3"/>
        <v>95</v>
      </c>
      <c r="N14" s="28">
        <f t="shared" si="4"/>
        <v>154</v>
      </c>
      <c r="O14" s="85">
        <f t="shared" si="5"/>
        <v>59</v>
      </c>
    </row>
    <row r="15" spans="1:15" s="75" customFormat="1" ht="24.75" customHeight="1" thickBot="1">
      <c r="A15" s="71" t="s">
        <v>13</v>
      </c>
      <c r="B15" s="72">
        <f>SUM(B6:B14)</f>
        <v>3241</v>
      </c>
      <c r="C15" s="73" t="s">
        <v>62</v>
      </c>
      <c r="D15" s="74">
        <f aca="true" t="shared" si="6" ref="D15:M15">SUM(D6:D14)</f>
        <v>102</v>
      </c>
      <c r="E15" s="74">
        <f t="shared" si="6"/>
        <v>0</v>
      </c>
      <c r="F15" s="12">
        <f t="shared" si="6"/>
        <v>102</v>
      </c>
      <c r="G15" s="73">
        <f t="shared" si="6"/>
        <v>575</v>
      </c>
      <c r="H15" s="74">
        <f t="shared" si="6"/>
        <v>700</v>
      </c>
      <c r="I15" s="12">
        <f t="shared" si="6"/>
        <v>700</v>
      </c>
      <c r="J15" s="73">
        <f t="shared" si="6"/>
        <v>150</v>
      </c>
      <c r="K15" s="74">
        <f t="shared" si="6"/>
        <v>206</v>
      </c>
      <c r="L15" s="84">
        <f t="shared" si="6"/>
        <v>206</v>
      </c>
      <c r="M15" s="64">
        <f t="shared" si="6"/>
        <v>725</v>
      </c>
      <c r="N15" s="64">
        <f>H15+K15</f>
        <v>906</v>
      </c>
      <c r="O15" s="64">
        <f>SUM(O6:O14)</f>
        <v>181</v>
      </c>
    </row>
    <row r="16" ht="7.5" customHeight="1"/>
    <row r="17" spans="1:15" ht="42.75" customHeight="1">
      <c r="A17" s="79" t="s">
        <v>26</v>
      </c>
      <c r="B17" s="112" t="s">
        <v>27</v>
      </c>
      <c r="C17" s="112"/>
      <c r="D17" s="112"/>
      <c r="E17" s="112"/>
      <c r="F17" s="112"/>
      <c r="G17" s="112"/>
      <c r="H17" s="112"/>
      <c r="I17" s="112"/>
      <c r="J17" s="112"/>
      <c r="K17" s="112"/>
      <c r="L17" s="112"/>
      <c r="M17" s="112"/>
      <c r="N17" s="112"/>
      <c r="O17" s="112"/>
    </row>
    <row r="18" spans="1:15" ht="28.5" customHeight="1">
      <c r="A18" s="79"/>
      <c r="B18" s="112" t="s">
        <v>47</v>
      </c>
      <c r="C18" s="112"/>
      <c r="D18" s="112"/>
      <c r="E18" s="112"/>
      <c r="F18" s="112"/>
      <c r="G18" s="112"/>
      <c r="H18" s="112"/>
      <c r="I18" s="112"/>
      <c r="J18" s="112"/>
      <c r="K18" s="112"/>
      <c r="L18" s="112"/>
      <c r="M18" s="112"/>
      <c r="N18" s="112"/>
      <c r="O18" s="112"/>
    </row>
    <row r="19" spans="2:15" s="1" customFormat="1" ht="33" customHeight="1">
      <c r="B19" s="131" t="s">
        <v>63</v>
      </c>
      <c r="C19" s="131"/>
      <c r="D19" s="131"/>
      <c r="E19" s="131"/>
      <c r="F19" s="131"/>
      <c r="G19" s="131"/>
      <c r="H19" s="131"/>
      <c r="I19" s="131"/>
      <c r="J19" s="131"/>
      <c r="K19" s="131"/>
      <c r="L19" s="131"/>
      <c r="M19" s="131"/>
      <c r="N19" s="131"/>
      <c r="O19" s="131"/>
    </row>
    <row r="20" spans="1:15" ht="40.5" customHeight="1">
      <c r="A20" s="21"/>
      <c r="B20" s="112" t="s">
        <v>50</v>
      </c>
      <c r="C20" s="113"/>
      <c r="D20" s="113"/>
      <c r="E20" s="113"/>
      <c r="F20" s="113"/>
      <c r="G20" s="113"/>
      <c r="H20" s="113"/>
      <c r="I20" s="113"/>
      <c r="J20" s="113"/>
      <c r="K20" s="113"/>
      <c r="L20" s="113"/>
      <c r="M20" s="113"/>
      <c r="N20" s="113"/>
      <c r="O20" s="113"/>
    </row>
    <row r="21" ht="38.25" customHeight="1"/>
    <row r="22" ht="6" customHeight="1"/>
    <row r="23" ht="25.5" customHeight="1"/>
    <row r="28" spans="3:14" ht="12.75">
      <c r="C28" s="91"/>
      <c r="D28" s="91"/>
      <c r="E28" s="91"/>
      <c r="F28" s="91"/>
      <c r="G28" s="91"/>
      <c r="H28" s="91"/>
      <c r="I28" s="91"/>
      <c r="J28" s="91"/>
      <c r="K28" s="91"/>
      <c r="L28" s="91"/>
      <c r="M28" s="92"/>
      <c r="N28" s="80"/>
    </row>
    <row r="31" spans="3:14" ht="12.75">
      <c r="C31" s="93"/>
      <c r="D31" s="92"/>
      <c r="E31" s="92"/>
      <c r="F31" s="92"/>
      <c r="G31" s="92"/>
      <c r="H31" s="92"/>
      <c r="I31" s="92"/>
      <c r="J31" s="92"/>
      <c r="K31" s="92"/>
      <c r="L31" s="92"/>
      <c r="M31" s="92"/>
      <c r="N31" s="80"/>
    </row>
  </sheetData>
  <mergeCells count="15">
    <mergeCell ref="N4:N5"/>
    <mergeCell ref="O4:O5"/>
    <mergeCell ref="B20:O20"/>
    <mergeCell ref="B17:O17"/>
    <mergeCell ref="B3:B5"/>
    <mergeCell ref="A3:A5"/>
    <mergeCell ref="G4:I4"/>
    <mergeCell ref="J4:L4"/>
    <mergeCell ref="C31:M31"/>
    <mergeCell ref="C28:M28"/>
    <mergeCell ref="C3:F4"/>
    <mergeCell ref="B18:O18"/>
    <mergeCell ref="G3:O3"/>
    <mergeCell ref="M4:M5"/>
    <mergeCell ref="B19:O19"/>
  </mergeCells>
  <printOptions/>
  <pageMargins left="0.3937007874015748" right="0.1968503937007874" top="0.3937007874015748"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Kreisverwaltung Coesfeld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Falke</dc:creator>
  <cp:keywords/>
  <dc:description/>
  <cp:lastModifiedBy>Anwender</cp:lastModifiedBy>
  <cp:lastPrinted>2011-02-07T13:35:27Z</cp:lastPrinted>
  <dcterms:created xsi:type="dcterms:W3CDTF">2006-02-06T11:55:58Z</dcterms:created>
  <dcterms:modified xsi:type="dcterms:W3CDTF">2011-02-07T15:57:30Z</dcterms:modified>
  <cp:category/>
  <cp:version/>
  <cp:contentType/>
  <cp:contentStatus/>
</cp:coreProperties>
</file>