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2750" activeTab="0"/>
  </bookViews>
  <sheets>
    <sheet name="Tabelle1" sheetId="1" r:id="rId1"/>
  </sheets>
  <definedNames/>
  <calcPr fullCalcOnLoad="1"/>
</workbook>
</file>

<file path=xl/sharedStrings.xml><?xml version="1.0" encoding="utf-8"?>
<sst xmlns="http://schemas.openxmlformats.org/spreadsheetml/2006/main" count="318" uniqueCount="123">
  <si>
    <t>Gebührenbedarfsberechnung für die kostenrechnende</t>
  </si>
  <si>
    <t>Einrichtung "Abfallwirtschaft"</t>
  </si>
  <si>
    <t>für das</t>
  </si>
  <si>
    <t xml:space="preserve"> I.</t>
  </si>
  <si>
    <t xml:space="preserve"> 1.</t>
  </si>
  <si>
    <t>Personalausgaben</t>
  </si>
  <si>
    <t>€</t>
  </si>
  <si>
    <t xml:space="preserve"> 2.</t>
  </si>
  <si>
    <t>Sachausgaben</t>
  </si>
  <si>
    <t xml:space="preserve"> 3.</t>
  </si>
  <si>
    <t>Mieten, Pachten, Entschädigungen</t>
  </si>
  <si>
    <t>4.</t>
  </si>
  <si>
    <t>Bewirtschaftung Grundstücke</t>
  </si>
  <si>
    <t>5.</t>
  </si>
  <si>
    <t>Entgeltzahlung an WBC</t>
  </si>
  <si>
    <t>6.</t>
  </si>
  <si>
    <t>7.</t>
  </si>
  <si>
    <t>Sachverständigen-/Verfahrenskosten</t>
  </si>
  <si>
    <t>8.</t>
  </si>
  <si>
    <t>9.</t>
  </si>
  <si>
    <t>Abschreibung des Anlagekapitals</t>
  </si>
  <si>
    <t>Verzinsung des Anlagekapitals</t>
  </si>
  <si>
    <t>II.</t>
  </si>
  <si>
    <t>1.</t>
  </si>
  <si>
    <t xml:space="preserve">Benutzungsgebühren </t>
  </si>
  <si>
    <t>2.</t>
  </si>
  <si>
    <t xml:space="preserve">Mieten/Pachten </t>
  </si>
  <si>
    <t>3.</t>
  </si>
  <si>
    <t>Erstattung Personalkosten WBC</t>
  </si>
  <si>
    <t>(Die Nummerierung entspricht der Nummerierung der vorstehenden Ausgabenzusammenstellung)</t>
  </si>
  <si>
    <t xml:space="preserve"> 1. </t>
  </si>
  <si>
    <t>Pachtzahlungen für die Inanspruchnahme von Grundstücksflächen im Bereich der Deponie Höven.  Die Zahlungsverpflichtung hierfür wurde unter Berücksichtigung der bestehenden Verträge nicht auf die Wirtschaftsbetriebe Kreis Coesfeld GmbH übergeleitet. Darüber hinaus werden aus diesem Haushaltsansatz die nach dem AAV-Gesetz zu leistenden Beiträge an den Altlastensanierungs- und Altlastenaufbereitungsverband gezahlt.</t>
  </si>
  <si>
    <t xml:space="preserve"> 4.</t>
  </si>
  <si>
    <t>Sachverständigen- und Verfahrenskosten im Bereich der Abfallentsorgung.</t>
  </si>
  <si>
    <t>Für das beim Kreis verbliebene unbewegliche Anlagevermögen ist im Verwaltungshaushalt auch eine angemessene Abschreibung und Verzinsung zu berücksichtigen. Die Verzinsung des Anlagekapitals erfolgt z. Zt. Mit 6,5 %.</t>
  </si>
  <si>
    <t xml:space="preserve">(Die Nummerierung entspricht der Nummerierung der vorstehenden Einnahmenzusammenstellung) </t>
  </si>
  <si>
    <t>Erstattung von Personalkosten durch die Wirtschaftsbetriebe Kreis Coesfeld GmbH an den Kreis Coesfeld.</t>
  </si>
  <si>
    <t xml:space="preserve">Erläuterungen zu den voraussichtlichen Gebühreneinnahmen im Bereich der </t>
  </si>
  <si>
    <t>I.</t>
  </si>
  <si>
    <t>Gebühreneinahmen im Rahmen der Restabfallentsorgung</t>
  </si>
  <si>
    <t xml:space="preserve">Gebühreneinnahmen aus Anlieferungen von Restabfällen im Rahmen des </t>
  </si>
  <si>
    <t>gemeindlichen Anschluss- und Benutzungszwanges</t>
  </si>
  <si>
    <t>a)</t>
  </si>
  <si>
    <t>Gewichtsbezogener Gebührenanteil</t>
  </si>
  <si>
    <t>t</t>
  </si>
  <si>
    <t>x</t>
  </si>
  <si>
    <t>=</t>
  </si>
  <si>
    <t>b)</t>
  </si>
  <si>
    <t>Grundgebühr</t>
  </si>
  <si>
    <t>Stück</t>
  </si>
  <si>
    <t>Insgesamt:</t>
  </si>
  <si>
    <t xml:space="preserve">Gebühreneinnahmen aus dem Umschlag von Restabfällen in Coesfeld-Brink und dem   </t>
  </si>
  <si>
    <t>Transport zur Müllverbrennungsanlage Oberhausen</t>
  </si>
  <si>
    <t>III.</t>
  </si>
  <si>
    <t>Gebühreneinnahmen aus der Inanspruchnahme des Kompostwerkes Coesfeld-Brink</t>
  </si>
  <si>
    <t>Gebühreneinnahmen aus der Anlieferung von Bio- und Grünabfällen im Rahmen des</t>
  </si>
  <si>
    <t>IV.</t>
  </si>
  <si>
    <t>Gebühreneinnahmen aus der Inanspruchnahme von sonstigen Anlagen zur Aufbereitung/</t>
  </si>
  <si>
    <t xml:space="preserve">Verwertung von Abfällen </t>
  </si>
  <si>
    <t xml:space="preserve">Aufbereitung/Verwertung von Altholz aus privaten Haushalten </t>
  </si>
  <si>
    <t xml:space="preserve">Entsorgung von asbesthaltigen Stoffen (Kleinmengen) </t>
  </si>
  <si>
    <t>I.  Benutzungsgebühren:</t>
  </si>
  <si>
    <t>II.  Erlöse aus der Verwertung:</t>
  </si>
  <si>
    <t>zu  I.1a:</t>
  </si>
  <si>
    <t>zu  I.1b:</t>
  </si>
  <si>
    <t>Aufwand</t>
  </si>
  <si>
    <t>Aufwand insgesamt:</t>
  </si>
  <si>
    <t>Ertrag</t>
  </si>
  <si>
    <t>Ertrag insgesamt:</t>
  </si>
  <si>
    <t xml:space="preserve">Erläuterungen zu den Aufwendungen der kostenrechnenden Einrichtung "Abfallwirtschaft" </t>
  </si>
  <si>
    <t>Anteilige Kosten der Bediensteten der KrE Abfallwirtschaft an den Gesamtkosten der Sachausgaben.</t>
  </si>
  <si>
    <t xml:space="preserve">Erläuterungen zu den Erlösen der kostenrechnenden Einrichtung "Abfallwirtschaft" </t>
  </si>
  <si>
    <t>Es handelt sich hierbei um Personalkosten bzw. Personalkostenanteile von Bediensteten, die Aufgaben im Rahmen der kostenrechnenden Einrichtung "Abfallwirtschaft" wahrnehmen.</t>
  </si>
  <si>
    <t>Innere Verrechnung gemäß § 14 Abs. 3 GemHVO</t>
  </si>
  <si>
    <t>Die unter diese Position fallenden Abfälle werden von der Beleihung nach § 16 Abs. 2 Kreislaufwirtschafts- und Abfallgesetz ausgenommen, da ansonsten in diesem Bereich die Entsorgungskosten um die Mehrwertsteuer verteuert würden; dies liegt darin begründet, dass im kommunalen Bereich kein Vorsteuerabzug vorgenommen werden kann. Daher wird dieser Bereich nach wie vor über die Gebührensatzung des Kreises abgerechnet. Unter Berücksichtgung einer kalkulierten Menge von 200 t und des nachstehenden Gebührensatzes fallen voraussichtlich nachstehende Gebühreneinnahmen an:</t>
  </si>
  <si>
    <t xml:space="preserve">Gebühreneinnahmen aus dem kommunalen Bereich für die Entsorgung der Abfälle zur Beseitigung </t>
  </si>
  <si>
    <t>(z.B. Verwaltung, Bauhöfe, Schulen)</t>
  </si>
  <si>
    <t>Der Ansatz beinhaltet einen pauschal von den Personalausgaben ermittelten Betrag, der anteilige Personalkosten der anderen an der kostendeckenden Einrichtung beteiligten Abteilungen sowie die Sachkosten der Arbeitspätze abdecken soll. Die Ermittlung erfolgte auf der Grundlage des KGST-Berichts "Kosten eines Arbeitsplatzes".</t>
  </si>
  <si>
    <t>Für die Entsorgung von Kleinmengen an asbesthaltigen Abfallstoffen und Mineralwollen werden durch den Kreis am Standort der ehemaligen Deponie Höven nach vorheriger Anmeldung asbesthaltige Stoffe angenommen. Für die Entsorgung der Abfallstoffe wird seitens des Kreises eine Benutzungsgebühr erhoben. Unter Berücksichtigung der abgeschätzten Abfallmengen und der Benutzungsgebühren ergebenen sich voraussichtlich folgende Gebühreneinnahmen:</t>
  </si>
  <si>
    <t>Abwassergebühr für das nach Vorbehandlung in der Sickerwasserbehandlungsanlage auf dem Gelände der ehemaligen Deponie Höven der Kläranlage der Stadt Coesfeld zugeführte Deponiesickerwasser.</t>
  </si>
  <si>
    <t>nachrichtlich:</t>
  </si>
  <si>
    <t>zu I. 3</t>
  </si>
  <si>
    <t>zu I.2</t>
  </si>
  <si>
    <t>Kalkulation
2011</t>
  </si>
  <si>
    <t>Kalkulation 2011</t>
  </si>
  <si>
    <t>Erlöse aus Wertstoffen</t>
  </si>
  <si>
    <t>Auflösung (-) / Zuführung (+) Sonderposten</t>
  </si>
  <si>
    <t>6..</t>
  </si>
  <si>
    <t>8. 9.</t>
  </si>
  <si>
    <t>Die Wirtschaftsbetriebe Kreis Coesfeld GmbH hat für die Nutzung von Flächen im Zusammenhang mit dem Betrieb der Sickerwasserbehandlungsanlage und des Blockheizkraftwerkes auf der Deponie Höven an den Kreis ein Nutzungsentgelt in H von z. Zt. rd. 5.100,-- EURO /Jahr zu zahlen.</t>
  </si>
  <si>
    <t>Haushaltsjahr 2012</t>
  </si>
  <si>
    <t>Kalkulation
2012</t>
  </si>
  <si>
    <t>Prognose
Betriebser-gebnis
2011</t>
  </si>
  <si>
    <t>Differenz
Kalkulation
2011/12</t>
  </si>
  <si>
    <t>Kalkulation 2012</t>
  </si>
  <si>
    <t>Entgelte, die der Kreis den Wirtschaftsbetrieben Kreis Coesfeld GmbH für die Wahrnehmung von Aufgaben der Abfallwirtschaft im Haushaltsjahr 2012 zu zahlen hat.</t>
  </si>
  <si>
    <t>Benutzungsgebühren für die Inanspruchnahme von Abfallentsorgungsanlagen. Die Mengen der voraussichtlich im Haushaltsjahr 2012 anfallenden Abfälle sowie die Gebührensätze für die verschiedenen Abfallarten sind den nachstehenden Erläuterungen zu entnehmen.</t>
  </si>
  <si>
    <t>kostenrechnenden Einrichtung "Abfallwirtschaft" im HJ 2012</t>
  </si>
  <si>
    <t>Prognose 2011</t>
  </si>
  <si>
    <t>Unter Berücksichtigung der Anzahl der am 01.07.2011 im Rahmen des gemeindlichen Anschluss- und Benutzungszwanges vorhandenen Müllgefäße sowie der vorgesehenen unterschiedlichen Gewichtung der verschiedenen Gefäßgrößen ergeben sich unter Ansatz der nachstehenden Gebührensätze nachstehende Einnahmen durch die Grundgebühren:</t>
  </si>
  <si>
    <t>Im Rahmen der Hausmüllanlieferungen durch die kreisangehörigen Städte und Gemeinden ist im Haushaltsjahr 2012 von einer anzuliefernden Jahresrestabfallmenge von rd. 25.400 t auszugehen. Diese Menge resultiert aus den Inhalten der 60/90/120/240-l-Restmüllgefäße, der 1.100-5.000-l-Container sowie aus Sperrmüllsammlungen. Hieraus sind unter Berücksichtigung nachstehenden Gebührensatzes voraussichtlich nachstehende Gebühreneinnahmen zu erwarten.</t>
  </si>
  <si>
    <t>Im Rahmen der thermischen Behandlung von Restabfällen aus dem Kreis Coesfeld werden im Jahr  2012 aus dem Nordteil des Kreisgebietes Restabfälle in Coesfeld-Brink umgeschlagen und der Müllverbrennung zugeführt. Als Umschlagsmenge werden für das Jahr 2012 noch insgesamt 2.370 t gebührenpflichtige Umschlagsmengen prognostiziert. Unter Berücksichtigung des Gebührensatzes ergeben sich nachstehende Gebühreneinnahmen:</t>
  </si>
  <si>
    <t>Die Prognose für 2011 geht davon aus, dass es bei den Bio- und Grünabfällen witterungsbedingt (langer kalter Winter, ungewöhnlich trokener Juni, ungewöhnlich nasser August) zu einem Einbruch bei den Anlieferungsmengen kommt. Für das Jahr 2012 wird unter Berücksichtigung der Anlieferungsmengen in den Vorjahren mit einer Menge von voraussichtlich 44.750 t Bio- und Grünabfällen, Ast- und Strauchschnitt gerechnet.  Auf Basis der nachstehenden Gebührensätze und der voraussichtlichen Gesamtmengen ergeben sich folgende Gebühreneinnahmen:</t>
  </si>
  <si>
    <t>Über gemeindliche Sperrmüllsammlungen und über die Recyclinghöfe / Wertstoffhöfe in  den Gemeinden werden im Jahr 2012 voraussichtlich ca. 3.995 t Altholz einer Aufbereitung/Verwertung zugeführt. Zur Deckung der Kosten für die Inanspruchnahme der Aufbereitungsanlagen sind Benutzungsgebühren zu entrichten. Unter Berücksichtigung der voraussichtlich zu erwartenden Gesamtmengen ergeben sich nachstehende Gebühreneinnahmen:</t>
  </si>
  <si>
    <t>zu IV. 4:</t>
  </si>
  <si>
    <t>Verwertung von Altpapier/Pappe, Altmetall sowie E-Schrott</t>
  </si>
  <si>
    <t>Der WBC GmbH entstehen für die Verwertung auch Aufwendungen (Personal-, Sachkosten, etc.) Diese Aufwendungen werden den Städten und Gemeinden durch Erhebung einer Gebühr in Rechnung gestellt. Unter Berücksichtigung der geschätzten Mengen und den festgesetzten Gebühren ergeben sich voraussichtlich folgende Gebühreneinnahmen:</t>
  </si>
  <si>
    <t>Altpapier/Pappe</t>
  </si>
  <si>
    <t>Altmetall</t>
  </si>
  <si>
    <t>E-Schrott</t>
  </si>
  <si>
    <t>c)</t>
  </si>
  <si>
    <t xml:space="preserve">Entsorgung von Schadstoffen </t>
  </si>
  <si>
    <t>Für die Entsorgung von Schadstoffen, die im Rahmen des gemeindlichen Anschluss- und Benutzungszwanges von den Gmeinden bzw. durch von diesen beauftragten Dritten getrennt eingesammelt und anschließend entsorgt werden, wird ab 2012 eine Gebühr erhoben. Unter Berücksichtigung der abgeschätzten Abfallmengen und der Benutzungsgebühren ergebenen sich voraussichtlich folgende Gebühreneinnahmen:</t>
  </si>
  <si>
    <t>Für die anfallenden Papier-/Pappe-, Altmetall und E-Schrottmengen entstehen keine Kosten. Von den Verwertern werden für die gesammelten Mengen Erlöse gezahlt. Diese Erlöse werden ab 2012 direkt an die Städte und Gemeinden ausgezahlt und nicht wie bisher zur Stützung der Rest- und Biomüllgebühren eingesetzt. Der Gesamtbetrag der voraussichtlich zu erwarteneden Erlöse beläuft sich in 2012 auf:</t>
  </si>
  <si>
    <t>zu II.:</t>
  </si>
  <si>
    <t>zu III.1:</t>
  </si>
  <si>
    <t>zu III 2:</t>
  </si>
  <si>
    <t>zu III 3.:</t>
  </si>
  <si>
    <t>zu III 4.a:</t>
  </si>
  <si>
    <t>zu III 4.b:</t>
  </si>
  <si>
    <t>zu III 4.c:</t>
  </si>
  <si>
    <t>Zusammenfassung der voraussichtlichen Gebühreneinnahmen im Jahr 2012:</t>
  </si>
  <si>
    <t>Anlage 2</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</si>
</sst>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1];[Red]\-#,##0.00\ [$€-1]"/>
    <numFmt numFmtId="173" formatCode="#,##0\ [$€-1];[Red]\-#,##0\ [$€-1]"/>
    <numFmt numFmtId="174" formatCode="0_ ;[Red]\-0\ "/>
    <numFmt numFmtId="175" formatCode="#,##0.00_ ;\-#,##0.00\ "/>
    <numFmt numFmtId="176" formatCode="#,##0\ [$€-1];\-#,##0\ [$€-1]"/>
    <numFmt numFmtId="177" formatCode="&quot;Ja&quot;;&quot;Ja&quot;;&quot;Nein&quot;"/>
    <numFmt numFmtId="178" formatCode="&quot;Wahr&quot;;&quot;Wahr&quot;;&quot;Falsch&quot;"/>
    <numFmt numFmtId="179" formatCode="&quot;Ein&quot;;&quot;Ein&quot;;&quot;Aus&quot;"/>
    <numFmt numFmtId="180" formatCode="[$€-2]\ #,##0.00_);[Red]\([$€-2]\ #,##0.00\)"/>
  </numFmts>
  <fonts count="21">
    <font>
      <sz val="10"/>
      <name val="Arial"/>
      <family val="0"/>
    </font>
    <font>
      <sz val="8"/>
      <name val="Times New Roman"/>
      <family val="1"/>
    </font>
    <font>
      <sz val="9"/>
      <name val="Arial"/>
      <family val="2"/>
    </font>
    <font>
      <b/>
      <u val="single"/>
      <sz val="10"/>
      <name val="Arial"/>
      <family val="2"/>
    </font>
    <font>
      <b/>
      <sz val="10"/>
      <name val="Arial"/>
      <family val="2"/>
    </font>
    <font>
      <b/>
      <u val="single"/>
      <sz val="11"/>
      <name val="Arial"/>
      <family val="2"/>
    </font>
    <font>
      <b/>
      <u val="single"/>
      <sz val="9"/>
      <name val="Arial"/>
      <family val="2"/>
    </font>
    <font>
      <u val="single"/>
      <sz val="10"/>
      <name val="Arial"/>
      <family val="2"/>
    </font>
    <font>
      <u val="single"/>
      <sz val="9"/>
      <name val="Arial"/>
      <family val="2"/>
    </font>
    <font>
      <b/>
      <sz val="9"/>
      <name val="Arial"/>
      <family val="2"/>
    </font>
    <font>
      <sz val="8"/>
      <color indexed="10"/>
      <name val="Times New Roman"/>
      <family val="1"/>
    </font>
    <font>
      <b/>
      <sz val="11"/>
      <name val="Arial"/>
      <family val="2"/>
    </font>
    <font>
      <b/>
      <sz val="12"/>
      <name val="Arial"/>
      <family val="2"/>
    </font>
    <font>
      <sz val="11"/>
      <name val="Arial"/>
      <family val="2"/>
    </font>
    <font>
      <sz val="8"/>
      <name val="Arial"/>
      <family val="2"/>
    </font>
    <font>
      <b/>
      <sz val="8"/>
      <name val="Arial"/>
      <family val="2"/>
    </font>
    <font>
      <b/>
      <u val="single"/>
      <sz val="8"/>
      <name val="Arial"/>
      <family val="2"/>
    </font>
    <font>
      <u val="single"/>
      <sz val="8"/>
      <name val="Arial"/>
      <family val="2"/>
    </font>
    <font>
      <u val="single"/>
      <sz val="10"/>
      <color indexed="12"/>
      <name val="Arial"/>
      <family val="0"/>
    </font>
    <font>
      <u val="single"/>
      <sz val="10"/>
      <color indexed="36"/>
      <name val="Arial"/>
      <family val="0"/>
    </font>
    <font>
      <sz val="9"/>
      <name val="Times New Roman"/>
      <family val="1"/>
    </font>
  </fonts>
  <fills count="2">
    <fill>
      <patternFill/>
    </fill>
    <fill>
      <patternFill patternType="gray125"/>
    </fill>
  </fills>
  <borders count="4">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93">
    <xf numFmtId="0" fontId="0" fillId="0" borderId="0" xfId="0" applyAlignment="1">
      <alignment/>
    </xf>
    <xf numFmtId="0" fontId="1" fillId="0" borderId="0" xfId="0" applyFont="1" applyBorder="1"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1" fontId="1" fillId="0" borderId="0" xfId="0" applyNumberFormat="1" applyFont="1" applyBorder="1" applyAlignment="1">
      <alignment/>
    </xf>
    <xf numFmtId="0" fontId="1" fillId="0" borderId="0" xfId="0" applyFont="1" applyAlignment="1">
      <alignment/>
    </xf>
    <xf numFmtId="0" fontId="9" fillId="0" borderId="0" xfId="0" applyFont="1" applyAlignment="1">
      <alignment horizontal="center"/>
    </xf>
    <xf numFmtId="0" fontId="9" fillId="0" borderId="0" xfId="0" applyFont="1" applyAlignment="1">
      <alignment/>
    </xf>
    <xf numFmtId="3" fontId="9" fillId="0" borderId="0" xfId="0" applyNumberFormat="1" applyFont="1" applyAlignment="1">
      <alignment/>
    </xf>
    <xf numFmtId="3" fontId="2" fillId="0" borderId="0" xfId="0" applyNumberFormat="1" applyFont="1" applyAlignment="1">
      <alignment/>
    </xf>
    <xf numFmtId="0" fontId="10" fillId="0" borderId="0" xfId="0" applyFont="1" applyAlignment="1">
      <alignment/>
    </xf>
    <xf numFmtId="0" fontId="2" fillId="0" borderId="0" xfId="0" applyFont="1" applyAlignment="1">
      <alignment horizontal="center"/>
    </xf>
    <xf numFmtId="4" fontId="2" fillId="0" borderId="0" xfId="0" applyNumberFormat="1" applyFont="1" applyAlignment="1">
      <alignment/>
    </xf>
    <xf numFmtId="49" fontId="2" fillId="0" borderId="0" xfId="0" applyNumberFormat="1" applyFont="1" applyAlignment="1">
      <alignment/>
    </xf>
    <xf numFmtId="4" fontId="9" fillId="0" borderId="0" xfId="0" applyNumberFormat="1" applyFont="1" applyAlignment="1">
      <alignment/>
    </xf>
    <xf numFmtId="3" fontId="4" fillId="0" borderId="0" xfId="0" applyNumberFormat="1" applyFont="1" applyAlignment="1">
      <alignment/>
    </xf>
    <xf numFmtId="0" fontId="4" fillId="0" borderId="0" xfId="0" applyFont="1" applyAlignment="1">
      <alignment/>
    </xf>
    <xf numFmtId="0" fontId="0" fillId="0" borderId="0" xfId="0" applyAlignment="1">
      <alignment vertical="top"/>
    </xf>
    <xf numFmtId="0" fontId="0" fillId="0" borderId="0" xfId="0" applyAlignment="1">
      <alignment horizontal="justify" vertical="top"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center"/>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4" fillId="0" borderId="0" xfId="0" applyFont="1" applyAlignment="1">
      <alignment/>
    </xf>
    <xf numFmtId="0" fontId="0" fillId="0" borderId="0" xfId="0" applyFont="1" applyAlignment="1">
      <alignment/>
    </xf>
    <xf numFmtId="3" fontId="9" fillId="0" borderId="0" xfId="0" applyNumberFormat="1" applyFont="1" applyAlignment="1">
      <alignment horizontal="center"/>
    </xf>
    <xf numFmtId="4" fontId="6" fillId="0" borderId="0" xfId="0" applyNumberFormat="1" applyFont="1" applyAlignment="1">
      <alignment/>
    </xf>
    <xf numFmtId="49" fontId="2" fillId="0" borderId="0" xfId="0" applyNumberFormat="1" applyFont="1" applyAlignment="1">
      <alignment horizontal="center"/>
    </xf>
    <xf numFmtId="0" fontId="14" fillId="0" borderId="0" xfId="0" applyFont="1" applyAlignment="1">
      <alignment/>
    </xf>
    <xf numFmtId="3" fontId="14" fillId="0" borderId="0" xfId="0" applyNumberFormat="1" applyFont="1" applyAlignment="1">
      <alignment/>
    </xf>
    <xf numFmtId="3" fontId="15" fillId="0" borderId="0" xfId="0" applyNumberFormat="1" applyFont="1" applyAlignment="1">
      <alignment/>
    </xf>
    <xf numFmtId="0" fontId="15" fillId="0" borderId="0" xfId="0" applyFont="1" applyAlignment="1">
      <alignment horizontal="right"/>
    </xf>
    <xf numFmtId="4" fontId="16" fillId="0" borderId="0" xfId="0" applyNumberFormat="1" applyFont="1" applyAlignment="1">
      <alignment/>
    </xf>
    <xf numFmtId="4" fontId="17" fillId="0" borderId="0" xfId="0" applyNumberFormat="1" applyFont="1" applyAlignment="1">
      <alignment/>
    </xf>
    <xf numFmtId="0" fontId="15" fillId="0" borderId="0" xfId="0" applyFont="1" applyAlignment="1">
      <alignment/>
    </xf>
    <xf numFmtId="4" fontId="15" fillId="0" borderId="0" xfId="0" applyNumberFormat="1" applyFont="1" applyAlignment="1">
      <alignment/>
    </xf>
    <xf numFmtId="3" fontId="7" fillId="0" borderId="0" xfId="0" applyNumberFormat="1" applyFont="1" applyAlignment="1">
      <alignment/>
    </xf>
    <xf numFmtId="4" fontId="7" fillId="0" borderId="0" xfId="0" applyNumberFormat="1" applyFont="1" applyAlignment="1">
      <alignment/>
    </xf>
    <xf numFmtId="0" fontId="17" fillId="0" borderId="0" xfId="0" applyFont="1" applyAlignment="1">
      <alignment/>
    </xf>
    <xf numFmtId="3" fontId="17" fillId="0" borderId="0" xfId="0" applyNumberFormat="1" applyFont="1" applyAlignment="1">
      <alignment/>
    </xf>
    <xf numFmtId="4" fontId="0" fillId="0" borderId="0" xfId="0" applyNumberFormat="1" applyFont="1" applyAlignment="1">
      <alignment/>
    </xf>
    <xf numFmtId="4" fontId="9" fillId="0" borderId="0" xfId="0" applyNumberFormat="1" applyFont="1" applyAlignment="1">
      <alignment horizontal="center"/>
    </xf>
    <xf numFmtId="0" fontId="4" fillId="0" borderId="0" xfId="0" applyFont="1" applyAlignment="1">
      <alignment horizontal="center"/>
    </xf>
    <xf numFmtId="2" fontId="2" fillId="0" borderId="0" xfId="0" applyNumberFormat="1" applyFont="1" applyAlignment="1">
      <alignment/>
    </xf>
    <xf numFmtId="3" fontId="9" fillId="0" borderId="0" xfId="0" applyNumberFormat="1" applyFont="1" applyAlignment="1">
      <alignment horizontal="right"/>
    </xf>
    <xf numFmtId="49" fontId="9" fillId="0" borderId="0" xfId="0" applyNumberFormat="1" applyFont="1" applyAlignment="1">
      <alignment horizontal="center"/>
    </xf>
    <xf numFmtId="4" fontId="9" fillId="0" borderId="0" xfId="0" applyNumberFormat="1" applyFont="1" applyAlignment="1">
      <alignment/>
    </xf>
    <xf numFmtId="0" fontId="7" fillId="0" borderId="0" xfId="0" applyFont="1" applyAlignment="1">
      <alignment horizontal="center"/>
    </xf>
    <xf numFmtId="49" fontId="0" fillId="0" borderId="0" xfId="0" applyNumberFormat="1" applyFont="1" applyAlignment="1">
      <alignment horizontal="center"/>
    </xf>
    <xf numFmtId="0" fontId="0" fillId="0" borderId="0" xfId="0" applyFont="1" applyAlignment="1">
      <alignment horizontal="center"/>
    </xf>
    <xf numFmtId="49" fontId="4" fillId="0" borderId="0" xfId="0" applyNumberFormat="1" applyFont="1" applyAlignment="1">
      <alignment/>
    </xf>
    <xf numFmtId="49" fontId="9" fillId="0" borderId="0" xfId="0" applyNumberFormat="1" applyFont="1" applyAlignment="1">
      <alignment/>
    </xf>
    <xf numFmtId="0" fontId="9" fillId="0" borderId="1" xfId="0" applyFont="1" applyBorder="1" applyAlignment="1">
      <alignment/>
    </xf>
    <xf numFmtId="0" fontId="9" fillId="0" borderId="2" xfId="0" applyFont="1" applyBorder="1" applyAlignment="1">
      <alignment/>
    </xf>
    <xf numFmtId="0" fontId="9" fillId="0" borderId="3" xfId="0" applyFont="1" applyBorder="1" applyAlignment="1">
      <alignment/>
    </xf>
    <xf numFmtId="3" fontId="9" fillId="0" borderId="2" xfId="0" applyNumberFormat="1" applyFont="1" applyBorder="1" applyAlignment="1">
      <alignment/>
    </xf>
    <xf numFmtId="173" fontId="2" fillId="0" borderId="0" xfId="0" applyNumberFormat="1" applyFont="1" applyAlignment="1">
      <alignment/>
    </xf>
    <xf numFmtId="173" fontId="9" fillId="0" borderId="0" xfId="0" applyNumberFormat="1" applyFont="1" applyAlignment="1">
      <alignment/>
    </xf>
    <xf numFmtId="173" fontId="4" fillId="0" borderId="0" xfId="0" applyNumberFormat="1" applyFont="1" applyAlignment="1">
      <alignment/>
    </xf>
    <xf numFmtId="3" fontId="9" fillId="0" borderId="0" xfId="0" applyNumberFormat="1" applyFont="1" applyAlignment="1">
      <alignment horizontal="center" wrapText="1"/>
    </xf>
    <xf numFmtId="0" fontId="9" fillId="0" borderId="0" xfId="0" applyFont="1" applyAlignment="1">
      <alignment horizontal="center" wrapText="1"/>
    </xf>
    <xf numFmtId="174" fontId="9" fillId="0" borderId="0" xfId="0" applyNumberFormat="1" applyFont="1" applyAlignment="1">
      <alignment/>
    </xf>
    <xf numFmtId="176" fontId="2" fillId="0" borderId="0" xfId="0" applyNumberFormat="1" applyFont="1" applyAlignment="1">
      <alignment/>
    </xf>
    <xf numFmtId="176" fontId="9" fillId="0" borderId="0" xfId="0" applyNumberFormat="1" applyFont="1" applyAlignment="1">
      <alignment/>
    </xf>
    <xf numFmtId="3" fontId="0" fillId="0" borderId="0" xfId="0" applyNumberFormat="1" applyAlignment="1">
      <alignment/>
    </xf>
    <xf numFmtId="4" fontId="9" fillId="0" borderId="0" xfId="0" applyNumberFormat="1" applyFont="1" applyAlignment="1">
      <alignment horizontal="right" vertical="top" wrapText="1"/>
    </xf>
    <xf numFmtId="0" fontId="14" fillId="0" borderId="0" xfId="0" applyFont="1" applyAlignment="1">
      <alignment horizontal="right"/>
    </xf>
    <xf numFmtId="0" fontId="0" fillId="0" borderId="0" xfId="0" applyAlignment="1">
      <alignment horizontal="left" vertical="top" wrapText="1"/>
    </xf>
    <xf numFmtId="0" fontId="0" fillId="0" borderId="0" xfId="0" applyFont="1" applyAlignment="1">
      <alignment horizontal="left" vertical="top" wrapText="1"/>
    </xf>
    <xf numFmtId="174" fontId="2" fillId="0" borderId="0" xfId="0" applyNumberFormat="1" applyFont="1" applyAlignment="1">
      <alignment/>
    </xf>
    <xf numFmtId="3" fontId="2" fillId="0" borderId="0" xfId="0" applyNumberFormat="1" applyFont="1" applyAlignment="1">
      <alignment horizontal="center"/>
    </xf>
    <xf numFmtId="4" fontId="8" fillId="0" borderId="0" xfId="0" applyNumberFormat="1" applyFont="1" applyAlignment="1">
      <alignment/>
    </xf>
    <xf numFmtId="0" fontId="20" fillId="0" borderId="0" xfId="0" applyFont="1" applyAlignment="1">
      <alignment/>
    </xf>
    <xf numFmtId="0" fontId="2" fillId="0" borderId="0" xfId="0" applyFont="1" applyAlignment="1">
      <alignment/>
    </xf>
    <xf numFmtId="0" fontId="2" fillId="0" borderId="0" xfId="0" applyFont="1" applyAlignment="1">
      <alignment horizontal="right"/>
    </xf>
    <xf numFmtId="0" fontId="9" fillId="0" borderId="0" xfId="0" applyFont="1" applyBorder="1" applyAlignment="1">
      <alignment/>
    </xf>
    <xf numFmtId="3" fontId="9" fillId="0" borderId="0" xfId="0" applyNumberFormat="1" applyFont="1" applyBorder="1" applyAlignment="1">
      <alignment/>
    </xf>
    <xf numFmtId="0" fontId="2" fillId="0" borderId="0" xfId="0" applyFont="1" applyAlignment="1">
      <alignment horizontal="justify" vertical="top" wrapText="1"/>
    </xf>
    <xf numFmtId="3" fontId="1" fillId="0" borderId="0" xfId="0" applyNumberFormat="1"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Alignment="1">
      <alignment wrapText="1"/>
    </xf>
    <xf numFmtId="0" fontId="5" fillId="0" borderId="0" xfId="0" applyFont="1" applyAlignment="1">
      <alignment horizontal="center"/>
    </xf>
    <xf numFmtId="0" fontId="0" fillId="0" borderId="0" xfId="0" applyAlignment="1">
      <alignment horizontal="center"/>
    </xf>
    <xf numFmtId="0" fontId="0" fillId="0" borderId="0" xfId="0" applyFon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37"/>
  <sheetViews>
    <sheetView tabSelected="1" zoomScaleSheetLayoutView="100" workbookViewId="0" topLeftCell="A1">
      <selection activeCell="M194" sqref="M194"/>
    </sheetView>
  </sheetViews>
  <sheetFormatPr defaultColWidth="11.421875" defaultRowHeight="12.75"/>
  <cols>
    <col min="1" max="1" width="2.28125" style="9" customWidth="1"/>
    <col min="2" max="2" width="3.421875" style="9" customWidth="1"/>
    <col min="3" max="3" width="3.28125" style="9" customWidth="1"/>
    <col min="4" max="4" width="2.7109375" style="9" customWidth="1"/>
    <col min="5" max="5" width="16.00390625" style="9" customWidth="1"/>
    <col min="6" max="6" width="10.00390625" style="9" customWidth="1"/>
    <col min="7" max="7" width="3.140625" style="9" customWidth="1"/>
    <col min="8" max="8" width="5.57421875" style="9" customWidth="1"/>
    <col min="9" max="9" width="7.7109375" style="9" customWidth="1"/>
    <col min="10" max="10" width="3.28125" style="9" customWidth="1"/>
    <col min="11" max="11" width="4.7109375" style="9" customWidth="1"/>
    <col min="12" max="15" width="13.28125" style="9" customWidth="1"/>
    <col min="16" max="16384" width="11.421875" style="9" customWidth="1"/>
  </cols>
  <sheetData>
    <row r="1" spans="2:15" s="1" customFormat="1" ht="13.5" customHeight="1">
      <c r="B1"/>
      <c r="C1"/>
      <c r="D1"/>
      <c r="E1"/>
      <c r="F1"/>
      <c r="G1" s="2"/>
      <c r="H1"/>
      <c r="I1"/>
      <c r="J1" s="2"/>
      <c r="K1"/>
      <c r="L1" s="3"/>
      <c r="M1" s="3"/>
      <c r="N1"/>
      <c r="O1" s="3" t="s">
        <v>122</v>
      </c>
    </row>
    <row r="2" spans="2:15" s="1" customFormat="1" ht="13.5" customHeight="1">
      <c r="B2"/>
      <c r="C2"/>
      <c r="D2"/>
      <c r="E2"/>
      <c r="F2"/>
      <c r="G2" s="2"/>
      <c r="H2"/>
      <c r="I2"/>
      <c r="J2" s="2"/>
      <c r="K2"/>
      <c r="L2"/>
      <c r="M2"/>
      <c r="N2" s="2"/>
      <c r="O2"/>
    </row>
    <row r="3" spans="1:15" s="1" customFormat="1" ht="13.5" customHeight="1">
      <c r="A3" s="90" t="s">
        <v>0</v>
      </c>
      <c r="B3" s="91"/>
      <c r="C3" s="91"/>
      <c r="D3" s="91"/>
      <c r="E3" s="91"/>
      <c r="F3" s="91"/>
      <c r="G3" s="91"/>
      <c r="H3" s="91"/>
      <c r="I3" s="91"/>
      <c r="J3" s="91"/>
      <c r="K3" s="91"/>
      <c r="L3" s="91"/>
      <c r="M3" s="91"/>
      <c r="N3" s="91"/>
      <c r="O3" s="91"/>
    </row>
    <row r="4" spans="1:15" s="1" customFormat="1" ht="13.5" customHeight="1">
      <c r="A4" s="90" t="s">
        <v>1</v>
      </c>
      <c r="B4" s="91"/>
      <c r="C4" s="91"/>
      <c r="D4" s="91"/>
      <c r="E4" s="91"/>
      <c r="F4" s="91"/>
      <c r="G4" s="91"/>
      <c r="H4" s="91"/>
      <c r="I4" s="91"/>
      <c r="J4" s="91"/>
      <c r="K4" s="91"/>
      <c r="L4" s="91"/>
      <c r="M4" s="91"/>
      <c r="N4" s="91"/>
      <c r="O4" s="91"/>
    </row>
    <row r="5" spans="1:15" s="8" customFormat="1" ht="13.5" customHeight="1">
      <c r="A5" s="90" t="s">
        <v>2</v>
      </c>
      <c r="B5" s="91"/>
      <c r="C5" s="91"/>
      <c r="D5" s="91"/>
      <c r="E5" s="91"/>
      <c r="F5" s="91"/>
      <c r="G5" s="91"/>
      <c r="H5" s="91"/>
      <c r="I5" s="91"/>
      <c r="J5" s="91"/>
      <c r="K5" s="91"/>
      <c r="L5" s="91"/>
      <c r="M5" s="91"/>
      <c r="N5" s="91"/>
      <c r="O5" s="91"/>
    </row>
    <row r="6" spans="1:15" ht="15">
      <c r="A6" s="90" t="s">
        <v>90</v>
      </c>
      <c r="B6" s="91"/>
      <c r="C6" s="91"/>
      <c r="D6" s="91"/>
      <c r="E6" s="91"/>
      <c r="F6" s="91"/>
      <c r="G6" s="91"/>
      <c r="H6" s="91"/>
      <c r="I6" s="91"/>
      <c r="J6" s="91"/>
      <c r="K6" s="91"/>
      <c r="L6" s="91"/>
      <c r="M6" s="91"/>
      <c r="N6" s="91"/>
      <c r="O6" s="91"/>
    </row>
    <row r="7" spans="2:15" ht="12.75">
      <c r="B7" s="6"/>
      <c r="C7" s="6"/>
      <c r="D7" s="6"/>
      <c r="E7" s="6"/>
      <c r="F7" s="6"/>
      <c r="G7" s="5"/>
      <c r="H7" s="3"/>
      <c r="I7" s="6"/>
      <c r="J7" s="7"/>
      <c r="K7" s="6"/>
      <c r="L7" s="6"/>
      <c r="M7" s="6"/>
      <c r="N7" s="7"/>
      <c r="O7" s="6"/>
    </row>
    <row r="8" spans="2:15" ht="12.75">
      <c r="B8"/>
      <c r="C8"/>
      <c r="D8"/>
      <c r="E8"/>
      <c r="F8"/>
      <c r="G8" s="2"/>
      <c r="H8"/>
      <c r="I8"/>
      <c r="J8" s="2"/>
      <c r="K8"/>
      <c r="L8"/>
      <c r="M8"/>
      <c r="N8" s="2"/>
      <c r="O8" s="10"/>
    </row>
    <row r="9" spans="2:20" ht="48">
      <c r="B9" s="11" t="s">
        <v>3</v>
      </c>
      <c r="C9" s="11"/>
      <c r="D9" s="5" t="s">
        <v>65</v>
      </c>
      <c r="E9" s="11"/>
      <c r="F9" s="11"/>
      <c r="G9" s="11"/>
      <c r="H9" s="11"/>
      <c r="I9" s="11"/>
      <c r="J9" s="11"/>
      <c r="K9" s="11"/>
      <c r="L9" s="71" t="s">
        <v>83</v>
      </c>
      <c r="M9" s="71" t="s">
        <v>92</v>
      </c>
      <c r="N9" s="71" t="s">
        <v>91</v>
      </c>
      <c r="O9" s="71" t="s">
        <v>93</v>
      </c>
      <c r="Q9" s="65"/>
      <c r="R9" s="65"/>
      <c r="S9" s="66"/>
      <c r="T9" s="66"/>
    </row>
    <row r="10" spans="2:20" ht="12">
      <c r="B10" s="2"/>
      <c r="C10" s="2"/>
      <c r="D10" s="2"/>
      <c r="E10" s="2"/>
      <c r="F10" s="2"/>
      <c r="G10" s="2"/>
      <c r="H10" s="2"/>
      <c r="I10" s="2"/>
      <c r="J10" s="2"/>
      <c r="K10" s="2"/>
      <c r="L10" s="2"/>
      <c r="M10" s="2"/>
      <c r="N10" s="2"/>
      <c r="O10" s="2"/>
      <c r="Q10" s="13"/>
      <c r="R10" s="13"/>
      <c r="S10" s="2"/>
      <c r="T10" s="2"/>
    </row>
    <row r="11" spans="2:20" s="14" customFormat="1" ht="12">
      <c r="B11" s="2"/>
      <c r="C11" s="2"/>
      <c r="D11" s="15" t="s">
        <v>4</v>
      </c>
      <c r="E11" s="2" t="s">
        <v>5</v>
      </c>
      <c r="F11" s="2"/>
      <c r="G11" s="2"/>
      <c r="H11" s="2"/>
      <c r="I11" s="2"/>
      <c r="J11" s="2"/>
      <c r="K11" s="2"/>
      <c r="L11" s="68">
        <v>237307</v>
      </c>
      <c r="M11" s="68">
        <v>249747</v>
      </c>
      <c r="N11" s="68">
        <v>259693</v>
      </c>
      <c r="O11" s="68">
        <f>N11-L11</f>
        <v>22386</v>
      </c>
      <c r="Q11" s="62"/>
      <c r="R11" s="62"/>
      <c r="S11" s="62"/>
      <c r="T11" s="16"/>
    </row>
    <row r="12" spans="2:20" ht="12">
      <c r="B12" s="2"/>
      <c r="C12" s="2"/>
      <c r="D12" s="15"/>
      <c r="E12" s="2"/>
      <c r="F12" s="2"/>
      <c r="G12" s="2"/>
      <c r="H12" s="2"/>
      <c r="I12" s="2"/>
      <c r="J12" s="2"/>
      <c r="K12" s="2"/>
      <c r="L12" s="68"/>
      <c r="M12" s="68"/>
      <c r="N12" s="68"/>
      <c r="O12" s="68"/>
      <c r="Q12" s="62"/>
      <c r="R12" s="62"/>
      <c r="S12" s="62"/>
      <c r="T12" s="16"/>
    </row>
    <row r="13" spans="2:20" ht="12">
      <c r="B13" s="2"/>
      <c r="C13" s="2"/>
      <c r="D13" s="15" t="s">
        <v>7</v>
      </c>
      <c r="E13" s="2" t="s">
        <v>8</v>
      </c>
      <c r="F13" s="2"/>
      <c r="G13" s="2"/>
      <c r="H13" s="2"/>
      <c r="I13" s="2"/>
      <c r="J13" s="2"/>
      <c r="K13" s="2"/>
      <c r="L13" s="68">
        <v>5000</v>
      </c>
      <c r="M13" s="68">
        <f>160+1968+500+214+100+685+900+500</f>
        <v>5027</v>
      </c>
      <c r="N13" s="68">
        <v>5000</v>
      </c>
      <c r="O13" s="68">
        <f aca="true" t="shared" si="0" ref="O13:O27">N13-L13</f>
        <v>0</v>
      </c>
      <c r="Q13" s="62"/>
      <c r="R13" s="62"/>
      <c r="S13" s="62"/>
      <c r="T13" s="16"/>
    </row>
    <row r="14" spans="2:20" ht="12">
      <c r="B14" s="2"/>
      <c r="C14" s="2"/>
      <c r="D14" s="15"/>
      <c r="E14" s="2"/>
      <c r="F14" s="2"/>
      <c r="G14" s="2"/>
      <c r="H14" s="2"/>
      <c r="I14" s="2"/>
      <c r="J14" s="2"/>
      <c r="K14" s="2"/>
      <c r="L14" s="68"/>
      <c r="M14" s="68"/>
      <c r="N14" s="68"/>
      <c r="O14" s="68"/>
      <c r="Q14" s="62"/>
      <c r="R14" s="62"/>
      <c r="S14" s="62"/>
      <c r="T14" s="16"/>
    </row>
    <row r="15" spans="2:20" ht="12">
      <c r="B15" s="2"/>
      <c r="C15" s="2"/>
      <c r="D15" s="15" t="s">
        <v>9</v>
      </c>
      <c r="E15" s="2" t="s">
        <v>10</v>
      </c>
      <c r="F15" s="2"/>
      <c r="G15" s="2"/>
      <c r="H15" s="2"/>
      <c r="I15" s="2"/>
      <c r="J15" s="2"/>
      <c r="K15" s="2"/>
      <c r="L15" s="68">
        <v>94000</v>
      </c>
      <c r="M15" s="68">
        <f>93742+7000</f>
        <v>100742</v>
      </c>
      <c r="N15" s="68">
        <v>94000</v>
      </c>
      <c r="O15" s="68">
        <f t="shared" si="0"/>
        <v>0</v>
      </c>
      <c r="Q15" s="62"/>
      <c r="R15" s="62"/>
      <c r="S15" s="62"/>
      <c r="T15" s="16"/>
    </row>
    <row r="16" spans="2:20" ht="12">
      <c r="B16" s="2"/>
      <c r="C16" s="2"/>
      <c r="D16" s="2"/>
      <c r="E16" s="2"/>
      <c r="F16" s="2"/>
      <c r="G16" s="2"/>
      <c r="H16" s="2"/>
      <c r="I16" s="2"/>
      <c r="J16" s="2"/>
      <c r="K16" s="2"/>
      <c r="L16" s="68"/>
      <c r="M16" s="68"/>
      <c r="N16" s="68"/>
      <c r="O16" s="68"/>
      <c r="Q16" s="62"/>
      <c r="R16" s="62"/>
      <c r="S16" s="62"/>
      <c r="T16" s="16"/>
    </row>
    <row r="17" spans="2:20" ht="12">
      <c r="B17" s="2"/>
      <c r="C17" s="2"/>
      <c r="D17" s="15" t="s">
        <v>11</v>
      </c>
      <c r="E17" s="2" t="s">
        <v>12</v>
      </c>
      <c r="F17" s="2"/>
      <c r="G17" s="2"/>
      <c r="H17" s="2"/>
      <c r="I17" s="2"/>
      <c r="J17" s="2"/>
      <c r="K17" s="2"/>
      <c r="L17" s="68">
        <v>65000</v>
      </c>
      <c r="M17" s="68">
        <v>92000</v>
      </c>
      <c r="N17" s="68">
        <v>100000</v>
      </c>
      <c r="O17" s="68">
        <f t="shared" si="0"/>
        <v>35000</v>
      </c>
      <c r="Q17" s="62"/>
      <c r="R17" s="62"/>
      <c r="S17" s="62"/>
      <c r="T17" s="16"/>
    </row>
    <row r="18" spans="2:20" ht="12">
      <c r="B18" s="2"/>
      <c r="C18" s="2"/>
      <c r="D18" s="15"/>
      <c r="E18" s="2"/>
      <c r="F18" s="2"/>
      <c r="G18" s="2"/>
      <c r="H18" s="2"/>
      <c r="I18" s="2"/>
      <c r="J18" s="2"/>
      <c r="K18" s="2"/>
      <c r="L18" s="68"/>
      <c r="M18" s="68"/>
      <c r="N18" s="68"/>
      <c r="O18" s="68"/>
      <c r="Q18" s="62"/>
      <c r="R18" s="62"/>
      <c r="S18" s="62"/>
      <c r="T18" s="16"/>
    </row>
    <row r="19" spans="2:20" ht="12">
      <c r="B19" s="2"/>
      <c r="C19" s="2"/>
      <c r="D19" s="15" t="s">
        <v>13</v>
      </c>
      <c r="E19" s="2" t="s">
        <v>14</v>
      </c>
      <c r="F19" s="2"/>
      <c r="G19" s="2"/>
      <c r="H19" s="2"/>
      <c r="I19" s="2"/>
      <c r="J19" s="2"/>
      <c r="K19" s="2"/>
      <c r="L19" s="68">
        <v>10032063</v>
      </c>
      <c r="M19" s="68">
        <v>9801388</v>
      </c>
      <c r="N19" s="68">
        <v>9963035</v>
      </c>
      <c r="O19" s="68">
        <f t="shared" si="0"/>
        <v>-69028</v>
      </c>
      <c r="Q19" s="62"/>
      <c r="R19" s="62"/>
      <c r="S19" s="62"/>
      <c r="T19" s="16"/>
    </row>
    <row r="20" spans="2:20" ht="12">
      <c r="B20" s="2"/>
      <c r="C20" s="2"/>
      <c r="D20" s="2"/>
      <c r="E20" s="2"/>
      <c r="F20" s="2"/>
      <c r="G20" s="2"/>
      <c r="H20" s="2"/>
      <c r="I20" s="2"/>
      <c r="J20" s="2"/>
      <c r="K20" s="2"/>
      <c r="L20" s="68"/>
      <c r="M20" s="68"/>
      <c r="N20" s="68"/>
      <c r="O20" s="68"/>
      <c r="Q20" s="62"/>
      <c r="R20" s="62"/>
      <c r="S20" s="62"/>
      <c r="T20" s="16"/>
    </row>
    <row r="21" spans="2:20" ht="12">
      <c r="B21" s="2"/>
      <c r="C21" s="2"/>
      <c r="D21" s="15" t="s">
        <v>15</v>
      </c>
      <c r="E21" s="2" t="s">
        <v>17</v>
      </c>
      <c r="F21" s="2"/>
      <c r="G21" s="2"/>
      <c r="H21" s="2"/>
      <c r="I21" s="2"/>
      <c r="J21" s="2"/>
      <c r="K21" s="2"/>
      <c r="L21" s="68">
        <v>3000</v>
      </c>
      <c r="M21" s="68">
        <v>3000</v>
      </c>
      <c r="N21" s="68">
        <v>3000</v>
      </c>
      <c r="O21" s="68">
        <f t="shared" si="0"/>
        <v>0</v>
      </c>
      <c r="Q21" s="62"/>
      <c r="R21" s="62"/>
      <c r="S21" s="62"/>
      <c r="T21" s="16"/>
    </row>
    <row r="22" spans="2:20" ht="12">
      <c r="B22" s="2"/>
      <c r="C22" s="2"/>
      <c r="D22" s="2"/>
      <c r="E22" s="2"/>
      <c r="F22" s="2"/>
      <c r="G22" s="2"/>
      <c r="H22" s="2"/>
      <c r="I22" s="2"/>
      <c r="J22" s="2"/>
      <c r="K22" s="2"/>
      <c r="L22" s="68"/>
      <c r="M22" s="68"/>
      <c r="N22" s="68"/>
      <c r="O22" s="68"/>
      <c r="Q22" s="62"/>
      <c r="R22" s="62"/>
      <c r="S22" s="62"/>
      <c r="T22" s="16"/>
    </row>
    <row r="23" spans="2:20" ht="12">
      <c r="B23" s="2"/>
      <c r="C23" s="2"/>
      <c r="D23" s="15" t="s">
        <v>16</v>
      </c>
      <c r="E23" s="2" t="s">
        <v>73</v>
      </c>
      <c r="F23" s="2"/>
      <c r="G23" s="2"/>
      <c r="H23" s="2"/>
      <c r="I23" s="2"/>
      <c r="J23" s="2"/>
      <c r="K23" s="2"/>
      <c r="L23" s="68">
        <v>32680</v>
      </c>
      <c r="M23" s="68">
        <v>32680</v>
      </c>
      <c r="N23" s="68">
        <v>34757</v>
      </c>
      <c r="O23" s="68">
        <f t="shared" si="0"/>
        <v>2077</v>
      </c>
      <c r="Q23" s="62"/>
      <c r="R23" s="62"/>
      <c r="S23" s="62"/>
      <c r="T23" s="16"/>
    </row>
    <row r="24" spans="2:20" ht="12">
      <c r="B24" s="2"/>
      <c r="C24" s="2"/>
      <c r="D24" s="2"/>
      <c r="E24" s="2"/>
      <c r="F24" s="2"/>
      <c r="G24" s="2"/>
      <c r="H24" s="2"/>
      <c r="I24" s="2"/>
      <c r="J24" s="2"/>
      <c r="K24" s="2"/>
      <c r="L24" s="68"/>
      <c r="M24" s="68"/>
      <c r="N24" s="68"/>
      <c r="O24" s="68"/>
      <c r="Q24" s="62"/>
      <c r="R24" s="62"/>
      <c r="S24" s="62"/>
      <c r="T24" s="16"/>
    </row>
    <row r="25" spans="2:20" ht="12">
      <c r="B25" s="2"/>
      <c r="C25" s="2"/>
      <c r="D25" s="15" t="s">
        <v>18</v>
      </c>
      <c r="E25" s="2" t="s">
        <v>20</v>
      </c>
      <c r="F25" s="2"/>
      <c r="G25" s="2"/>
      <c r="H25" s="2"/>
      <c r="I25" s="2"/>
      <c r="J25" s="2"/>
      <c r="K25" s="2"/>
      <c r="L25" s="68">
        <v>46873</v>
      </c>
      <c r="M25" s="68">
        <v>46873</v>
      </c>
      <c r="N25" s="68">
        <v>46873</v>
      </c>
      <c r="O25" s="68">
        <f t="shared" si="0"/>
        <v>0</v>
      </c>
      <c r="Q25" s="62"/>
      <c r="R25" s="62"/>
      <c r="S25" s="62"/>
      <c r="T25" s="16"/>
    </row>
    <row r="26" spans="2:20" ht="12">
      <c r="B26" s="2"/>
      <c r="C26" s="2"/>
      <c r="D26" s="2"/>
      <c r="E26" s="2"/>
      <c r="F26" s="2"/>
      <c r="G26" s="2"/>
      <c r="H26" s="2"/>
      <c r="I26" s="2"/>
      <c r="J26" s="2"/>
      <c r="K26" s="2"/>
      <c r="L26" s="68"/>
      <c r="M26" s="68"/>
      <c r="N26" s="68"/>
      <c r="O26" s="68"/>
      <c r="Q26" s="62"/>
      <c r="R26" s="62"/>
      <c r="S26" s="62"/>
      <c r="T26" s="16"/>
    </row>
    <row r="27" spans="2:20" ht="12">
      <c r="B27" s="2"/>
      <c r="C27" s="2"/>
      <c r="D27" s="15" t="s">
        <v>19</v>
      </c>
      <c r="E27" s="2" t="s">
        <v>21</v>
      </c>
      <c r="F27" s="2"/>
      <c r="G27" s="2"/>
      <c r="H27" s="2"/>
      <c r="I27" s="2"/>
      <c r="J27" s="2"/>
      <c r="K27" s="2"/>
      <c r="L27" s="68">
        <v>24678</v>
      </c>
      <c r="M27" s="68">
        <v>24678</v>
      </c>
      <c r="N27" s="68">
        <v>21631</v>
      </c>
      <c r="O27" s="68">
        <f t="shared" si="0"/>
        <v>-3047</v>
      </c>
      <c r="Q27" s="62"/>
      <c r="R27" s="62"/>
      <c r="S27" s="62"/>
      <c r="T27" s="16"/>
    </row>
    <row r="28" spans="2:20" ht="12">
      <c r="B28" s="2"/>
      <c r="C28" s="2"/>
      <c r="D28" s="15"/>
      <c r="E28" s="2"/>
      <c r="F28" s="2"/>
      <c r="G28" s="2"/>
      <c r="H28" s="2"/>
      <c r="I28" s="2"/>
      <c r="J28" s="2"/>
      <c r="K28" s="2"/>
      <c r="L28" s="68"/>
      <c r="M28" s="68"/>
      <c r="N28" s="68"/>
      <c r="O28" s="68"/>
      <c r="Q28" s="62"/>
      <c r="R28" s="62"/>
      <c r="S28" s="62"/>
      <c r="T28" s="16"/>
    </row>
    <row r="29" spans="2:20" ht="12">
      <c r="B29" s="11"/>
      <c r="C29" s="11"/>
      <c r="D29" s="11"/>
      <c r="E29" s="11" t="s">
        <v>66</v>
      </c>
      <c r="F29" s="11"/>
      <c r="G29" s="11"/>
      <c r="H29" s="11"/>
      <c r="I29" s="11"/>
      <c r="J29" s="11"/>
      <c r="K29" s="11"/>
      <c r="L29" s="69">
        <f>SUM(L10:L28)</f>
        <v>10540601</v>
      </c>
      <c r="M29" s="69">
        <f>SUM(M10:M28)</f>
        <v>10356135</v>
      </c>
      <c r="N29" s="69">
        <f>SUM(N10:N28)</f>
        <v>10527989</v>
      </c>
      <c r="O29" s="69">
        <f>SUM(O10:O28)</f>
        <v>-12612</v>
      </c>
      <c r="Q29" s="63"/>
      <c r="R29" s="63"/>
      <c r="S29" s="63"/>
      <c r="T29" s="63"/>
    </row>
    <row r="30" spans="2:15" ht="12">
      <c r="B30" s="11"/>
      <c r="C30" s="11"/>
      <c r="D30" s="11"/>
      <c r="E30" s="11"/>
      <c r="F30" s="11"/>
      <c r="G30" s="11"/>
      <c r="H30" s="11"/>
      <c r="I30" s="11"/>
      <c r="J30" s="11"/>
      <c r="K30" s="11"/>
      <c r="L30" s="68"/>
      <c r="M30" s="68"/>
      <c r="N30" s="68"/>
      <c r="O30" s="69"/>
    </row>
    <row r="31" spans="2:15" ht="12">
      <c r="B31" s="11"/>
      <c r="C31" s="11"/>
      <c r="D31" s="11"/>
      <c r="E31" s="11"/>
      <c r="F31" s="11"/>
      <c r="G31" s="11"/>
      <c r="H31" s="11"/>
      <c r="I31" s="11"/>
      <c r="J31" s="11"/>
      <c r="K31" s="11"/>
      <c r="L31" s="68"/>
      <c r="M31" s="68"/>
      <c r="N31" s="68"/>
      <c r="O31" s="69"/>
    </row>
    <row r="32" spans="2:15" ht="12">
      <c r="B32" s="2"/>
      <c r="C32" s="2"/>
      <c r="D32" s="2"/>
      <c r="E32" s="2"/>
      <c r="F32" s="2"/>
      <c r="G32" s="2"/>
      <c r="H32" s="2"/>
      <c r="I32" s="2"/>
      <c r="J32" s="2"/>
      <c r="K32" s="2"/>
      <c r="L32" s="68"/>
      <c r="M32" s="68"/>
      <c r="N32" s="68"/>
      <c r="O32" s="68"/>
    </row>
    <row r="33" spans="2:15" ht="12">
      <c r="B33" s="11" t="s">
        <v>22</v>
      </c>
      <c r="C33" s="11"/>
      <c r="D33" s="5" t="s">
        <v>67</v>
      </c>
      <c r="E33" s="11"/>
      <c r="F33" s="11"/>
      <c r="G33" s="11"/>
      <c r="H33" s="11"/>
      <c r="I33" s="11"/>
      <c r="J33" s="11"/>
      <c r="K33" s="11"/>
      <c r="L33" s="68"/>
      <c r="M33" s="68"/>
      <c r="N33" s="68"/>
      <c r="O33" s="69"/>
    </row>
    <row r="34" spans="2:15" ht="12">
      <c r="B34" s="2"/>
      <c r="C34" s="2"/>
      <c r="D34" s="2"/>
      <c r="E34" s="2"/>
      <c r="F34" s="2"/>
      <c r="G34" s="2"/>
      <c r="H34" s="2"/>
      <c r="I34" s="2"/>
      <c r="J34" s="2"/>
      <c r="K34" s="2"/>
      <c r="L34" s="68"/>
      <c r="M34" s="68"/>
      <c r="N34" s="68"/>
      <c r="O34" s="68"/>
    </row>
    <row r="35" spans="2:20" ht="12">
      <c r="B35" s="2"/>
      <c r="C35" s="2"/>
      <c r="D35" s="15" t="s">
        <v>23</v>
      </c>
      <c r="E35" s="2" t="s">
        <v>24</v>
      </c>
      <c r="F35" s="2"/>
      <c r="G35" s="2"/>
      <c r="H35" s="2"/>
      <c r="I35" s="2"/>
      <c r="J35" s="2"/>
      <c r="K35" s="2"/>
      <c r="L35" s="68">
        <v>8567727</v>
      </c>
      <c r="M35" s="68">
        <v>8568287</v>
      </c>
      <c r="N35" s="68">
        <v>10017315</v>
      </c>
      <c r="O35" s="68">
        <f>N35-L35</f>
        <v>1449588</v>
      </c>
      <c r="Q35" s="62"/>
      <c r="R35" s="62"/>
      <c r="S35" s="62"/>
      <c r="T35" s="16"/>
    </row>
    <row r="36" spans="2:20" ht="12">
      <c r="B36" s="2"/>
      <c r="C36" s="2"/>
      <c r="D36" s="15"/>
      <c r="E36" s="2"/>
      <c r="F36" s="2"/>
      <c r="G36" s="2"/>
      <c r="H36" s="2"/>
      <c r="I36" s="2"/>
      <c r="J36" s="2"/>
      <c r="K36" s="2"/>
      <c r="L36" s="68"/>
      <c r="M36" s="68"/>
      <c r="N36" s="68"/>
      <c r="O36" s="68"/>
      <c r="Q36" s="62"/>
      <c r="R36" s="62"/>
      <c r="S36" s="62"/>
      <c r="T36" s="16"/>
    </row>
    <row r="37" spans="2:20" ht="12">
      <c r="B37" s="2"/>
      <c r="C37" s="2"/>
      <c r="D37" s="15" t="s">
        <v>25</v>
      </c>
      <c r="E37" s="2" t="s">
        <v>26</v>
      </c>
      <c r="F37" s="2"/>
      <c r="G37" s="2"/>
      <c r="H37" s="2"/>
      <c r="I37" s="2"/>
      <c r="J37" s="2"/>
      <c r="K37" s="2"/>
      <c r="L37" s="68">
        <v>5108</v>
      </c>
      <c r="M37" s="68">
        <v>5108</v>
      </c>
      <c r="N37" s="68">
        <v>5108</v>
      </c>
      <c r="O37" s="68">
        <f>N37-L37</f>
        <v>0</v>
      </c>
      <c r="Q37" s="62"/>
      <c r="R37" s="62"/>
      <c r="S37" s="62"/>
      <c r="T37" s="16"/>
    </row>
    <row r="38" spans="2:20" ht="12">
      <c r="B38" s="2"/>
      <c r="C38" s="2"/>
      <c r="D38" s="15"/>
      <c r="E38" s="2"/>
      <c r="F38" s="2"/>
      <c r="G38" s="2"/>
      <c r="H38" s="2"/>
      <c r="I38" s="2"/>
      <c r="J38" s="2"/>
      <c r="K38" s="2"/>
      <c r="L38" s="68"/>
      <c r="M38" s="68"/>
      <c r="N38" s="68"/>
      <c r="O38" s="68"/>
      <c r="Q38" s="62"/>
      <c r="R38" s="62"/>
      <c r="S38" s="62"/>
      <c r="T38" s="16"/>
    </row>
    <row r="39" spans="2:20" ht="12">
      <c r="B39" s="2"/>
      <c r="C39" s="2"/>
      <c r="D39" s="15" t="s">
        <v>27</v>
      </c>
      <c r="E39" s="2" t="s">
        <v>28</v>
      </c>
      <c r="F39" s="2"/>
      <c r="G39" s="2"/>
      <c r="H39" s="2"/>
      <c r="I39" s="2"/>
      <c r="J39" s="2"/>
      <c r="K39" s="2"/>
      <c r="L39" s="68">
        <v>125943</v>
      </c>
      <c r="M39" s="68">
        <v>136800</v>
      </c>
      <c r="N39" s="68">
        <v>142252</v>
      </c>
      <c r="O39" s="68">
        <f>N39-L39</f>
        <v>16309</v>
      </c>
      <c r="Q39" s="62"/>
      <c r="R39" s="62"/>
      <c r="S39" s="62"/>
      <c r="T39" s="16"/>
    </row>
    <row r="40" spans="2:20" ht="12">
      <c r="B40" s="2"/>
      <c r="C40" s="2"/>
      <c r="D40" s="15"/>
      <c r="E40" s="2"/>
      <c r="F40" s="2"/>
      <c r="G40" s="2"/>
      <c r="H40" s="2"/>
      <c r="I40" s="2"/>
      <c r="J40" s="2"/>
      <c r="K40" s="2"/>
      <c r="L40" s="68"/>
      <c r="M40" s="68"/>
      <c r="N40" s="68"/>
      <c r="O40" s="68"/>
      <c r="Q40" s="62"/>
      <c r="R40" s="62"/>
      <c r="S40" s="62"/>
      <c r="T40" s="16"/>
    </row>
    <row r="41" spans="2:20" ht="12">
      <c r="B41" s="2"/>
      <c r="C41" s="2"/>
      <c r="D41" s="15" t="s">
        <v>11</v>
      </c>
      <c r="E41" s="2" t="s">
        <v>85</v>
      </c>
      <c r="F41" s="2"/>
      <c r="G41" s="2"/>
      <c r="H41" s="2"/>
      <c r="I41" s="2"/>
      <c r="J41" s="2"/>
      <c r="K41" s="2"/>
      <c r="L41" s="68">
        <f>1772386-282986</f>
        <v>1489400</v>
      </c>
      <c r="M41" s="68">
        <v>1652500</v>
      </c>
      <c r="N41" s="68">
        <v>0</v>
      </c>
      <c r="O41" s="68">
        <f>N41-L41</f>
        <v>-1489400</v>
      </c>
      <c r="Q41" s="62"/>
      <c r="R41" s="62"/>
      <c r="S41" s="62"/>
      <c r="T41" s="16"/>
    </row>
    <row r="42" spans="2:20" ht="12">
      <c r="B42" s="2"/>
      <c r="C42" s="2"/>
      <c r="D42" s="15"/>
      <c r="E42" s="2"/>
      <c r="F42" s="2"/>
      <c r="G42" s="2"/>
      <c r="H42" s="2"/>
      <c r="I42" s="2"/>
      <c r="J42" s="2"/>
      <c r="K42" s="2"/>
      <c r="L42" s="68"/>
      <c r="M42" s="68"/>
      <c r="N42" s="68"/>
      <c r="O42" s="68"/>
      <c r="Q42" s="62"/>
      <c r="R42" s="62"/>
      <c r="S42" s="62"/>
      <c r="T42" s="16"/>
    </row>
    <row r="43" spans="2:20" ht="12">
      <c r="B43" s="2"/>
      <c r="C43" s="2"/>
      <c r="D43" s="2"/>
      <c r="E43" s="2"/>
      <c r="F43" s="2"/>
      <c r="G43" s="2"/>
      <c r="H43" s="2"/>
      <c r="I43" s="2"/>
      <c r="J43" s="2"/>
      <c r="K43" s="2"/>
      <c r="L43" s="68"/>
      <c r="M43" s="68"/>
      <c r="N43" s="68"/>
      <c r="O43" s="68"/>
      <c r="Q43" s="62"/>
      <c r="R43" s="62"/>
      <c r="S43" s="62"/>
      <c r="T43" s="16"/>
    </row>
    <row r="44" spans="2:20" ht="12">
      <c r="B44" s="11"/>
      <c r="C44" s="11"/>
      <c r="D44" s="11"/>
      <c r="E44" s="11" t="s">
        <v>68</v>
      </c>
      <c r="F44" s="11"/>
      <c r="G44" s="11"/>
      <c r="H44" s="11"/>
      <c r="I44" s="11"/>
      <c r="J44" s="11"/>
      <c r="K44" s="11"/>
      <c r="L44" s="69">
        <f>SUM(L35:L42)</f>
        <v>10188178</v>
      </c>
      <c r="M44" s="69">
        <f>SUM(M35:M42)</f>
        <v>10362695</v>
      </c>
      <c r="N44" s="69">
        <f>SUM(N35:N43)</f>
        <v>10164675</v>
      </c>
      <c r="O44" s="69">
        <f>SUM(O35:O42)</f>
        <v>-23503</v>
      </c>
      <c r="Q44" s="63"/>
      <c r="R44" s="63"/>
      <c r="S44" s="63"/>
      <c r="T44" s="63"/>
    </row>
    <row r="45" spans="2:20" ht="12">
      <c r="B45" s="11"/>
      <c r="C45" s="11"/>
      <c r="D45" s="11"/>
      <c r="E45" s="2"/>
      <c r="F45" s="11"/>
      <c r="G45" s="11"/>
      <c r="H45" s="11"/>
      <c r="I45" s="11"/>
      <c r="J45" s="11"/>
      <c r="K45" s="11"/>
      <c r="L45" s="69"/>
      <c r="M45" s="69"/>
      <c r="N45" s="69"/>
      <c r="O45" s="69"/>
      <c r="Q45" s="63"/>
      <c r="R45" s="63"/>
      <c r="S45" s="63"/>
      <c r="T45" s="63"/>
    </row>
    <row r="46" spans="2:20" ht="12.75">
      <c r="B46"/>
      <c r="C46"/>
      <c r="D46"/>
      <c r="E46" s="11" t="s">
        <v>86</v>
      </c>
      <c r="F46"/>
      <c r="G46" s="2"/>
      <c r="H46"/>
      <c r="I46"/>
      <c r="J46" s="2"/>
      <c r="K46"/>
      <c r="L46" s="69">
        <f>L44-L29</f>
        <v>-352423</v>
      </c>
      <c r="M46" s="69">
        <f>M44-M29</f>
        <v>6560</v>
      </c>
      <c r="N46" s="69">
        <f>N44-N29</f>
        <v>-363314</v>
      </c>
      <c r="O46" s="69">
        <f>O44-O29</f>
        <v>-10891</v>
      </c>
      <c r="Q46" s="64"/>
      <c r="R46" s="64"/>
      <c r="S46" s="64"/>
      <c r="T46" s="64"/>
    </row>
    <row r="47" spans="2:15" ht="12.75">
      <c r="B47" s="20"/>
      <c r="C47" s="20"/>
      <c r="D47" s="20"/>
      <c r="E47" s="20"/>
      <c r="F47" s="20"/>
      <c r="G47" s="11"/>
      <c r="H47" s="20"/>
      <c r="I47" s="20"/>
      <c r="J47" s="11"/>
      <c r="K47" s="20"/>
      <c r="L47" s="19"/>
      <c r="M47" s="19"/>
      <c r="N47" s="11"/>
      <c r="O47" s="20"/>
    </row>
    <row r="48" spans="2:15" ht="12.75">
      <c r="B48" s="20"/>
      <c r="C48" s="20"/>
      <c r="D48" s="20"/>
      <c r="E48" s="20"/>
      <c r="F48" s="20"/>
      <c r="G48" s="11"/>
      <c r="H48" s="20"/>
      <c r="I48" s="20"/>
      <c r="J48" s="11"/>
      <c r="K48" s="20"/>
      <c r="L48" s="19"/>
      <c r="M48" s="19"/>
      <c r="N48" s="11"/>
      <c r="O48" s="20"/>
    </row>
    <row r="49" spans="2:15" ht="15">
      <c r="B49" s="4" t="s">
        <v>69</v>
      </c>
      <c r="C49" s="20"/>
      <c r="D49" s="20"/>
      <c r="E49" s="20"/>
      <c r="F49" s="20"/>
      <c r="G49" s="11"/>
      <c r="H49" s="20"/>
      <c r="I49" s="20"/>
      <c r="J49" s="11"/>
      <c r="K49" s="20"/>
      <c r="L49" s="20"/>
      <c r="M49" s="20"/>
      <c r="N49" s="11"/>
      <c r="O49" s="20"/>
    </row>
    <row r="50" spans="2:15" ht="12.75">
      <c r="B50"/>
      <c r="C50"/>
      <c r="D50"/>
      <c r="E50"/>
      <c r="F50"/>
      <c r="G50" s="2"/>
      <c r="H50"/>
      <c r="I50"/>
      <c r="J50" s="2"/>
      <c r="K50"/>
      <c r="L50"/>
      <c r="M50"/>
      <c r="N50" s="2"/>
      <c r="O50"/>
    </row>
    <row r="51" spans="2:15" ht="12.75">
      <c r="B51" t="s">
        <v>29</v>
      </c>
      <c r="C51"/>
      <c r="D51"/>
      <c r="E51"/>
      <c r="F51"/>
      <c r="G51" s="2"/>
      <c r="H51"/>
      <c r="I51"/>
      <c r="J51" s="2"/>
      <c r="K51"/>
      <c r="L51"/>
      <c r="M51"/>
      <c r="N51" s="2"/>
      <c r="O51"/>
    </row>
    <row r="52" spans="2:15" ht="12.75">
      <c r="B52"/>
      <c r="C52"/>
      <c r="D52"/>
      <c r="E52"/>
      <c r="F52"/>
      <c r="G52" s="2"/>
      <c r="H52"/>
      <c r="I52"/>
      <c r="J52" s="2"/>
      <c r="K52"/>
      <c r="L52"/>
      <c r="M52"/>
      <c r="N52" s="2"/>
      <c r="O52"/>
    </row>
    <row r="53" spans="2:15" ht="27.75" customHeight="1">
      <c r="B53" s="21" t="s">
        <v>30</v>
      </c>
      <c r="C53" s="87" t="s">
        <v>72</v>
      </c>
      <c r="D53" s="87"/>
      <c r="E53" s="87"/>
      <c r="F53" s="87"/>
      <c r="G53" s="87"/>
      <c r="H53" s="87"/>
      <c r="I53" s="87"/>
      <c r="J53" s="87"/>
      <c r="K53" s="87"/>
      <c r="L53" s="87"/>
      <c r="M53" s="87"/>
      <c r="N53" s="87"/>
      <c r="O53" s="87"/>
    </row>
    <row r="54" spans="2:15" ht="12.75">
      <c r="B54"/>
      <c r="C54"/>
      <c r="D54"/>
      <c r="E54"/>
      <c r="F54"/>
      <c r="G54" s="2"/>
      <c r="H54"/>
      <c r="I54"/>
      <c r="J54" s="2"/>
      <c r="K54"/>
      <c r="L54"/>
      <c r="M54"/>
      <c r="N54" s="2"/>
      <c r="O54"/>
    </row>
    <row r="55" spans="2:15" ht="18" customHeight="1">
      <c r="B55" s="21" t="s">
        <v>7</v>
      </c>
      <c r="C55" s="87" t="s">
        <v>70</v>
      </c>
      <c r="D55" s="87"/>
      <c r="E55" s="87"/>
      <c r="F55" s="87"/>
      <c r="G55" s="87"/>
      <c r="H55" s="87"/>
      <c r="I55" s="87"/>
      <c r="J55" s="87"/>
      <c r="K55" s="87"/>
      <c r="L55" s="87"/>
      <c r="M55" s="87"/>
      <c r="N55" s="87"/>
      <c r="O55" s="87"/>
    </row>
    <row r="56" spans="2:15" ht="12.75">
      <c r="B56"/>
      <c r="C56"/>
      <c r="D56"/>
      <c r="E56"/>
      <c r="F56"/>
      <c r="G56" s="2"/>
      <c r="H56"/>
      <c r="I56"/>
      <c r="J56" s="2"/>
      <c r="K56"/>
      <c r="L56"/>
      <c r="M56"/>
      <c r="N56" s="2"/>
      <c r="O56"/>
    </row>
    <row r="57" spans="2:15" ht="53.25" customHeight="1">
      <c r="B57" s="23" t="s">
        <v>9</v>
      </c>
      <c r="C57" s="87" t="s">
        <v>31</v>
      </c>
      <c r="D57" s="87"/>
      <c r="E57" s="87"/>
      <c r="F57" s="87"/>
      <c r="G57" s="87"/>
      <c r="H57" s="87"/>
      <c r="I57" s="87"/>
      <c r="J57" s="87"/>
      <c r="K57" s="87"/>
      <c r="L57" s="87"/>
      <c r="M57" s="87"/>
      <c r="N57" s="87"/>
      <c r="O57" s="87"/>
    </row>
    <row r="58" spans="2:15" ht="12.75">
      <c r="B58"/>
      <c r="C58"/>
      <c r="D58"/>
      <c r="E58"/>
      <c r="F58"/>
      <c r="G58" s="2"/>
      <c r="H58"/>
      <c r="I58"/>
      <c r="J58" s="2"/>
      <c r="K58"/>
      <c r="L58"/>
      <c r="M58"/>
      <c r="N58" s="2"/>
      <c r="O58"/>
    </row>
    <row r="59" spans="2:15" ht="28.5" customHeight="1">
      <c r="B59" s="21" t="s">
        <v>32</v>
      </c>
      <c r="C59" s="87" t="s">
        <v>79</v>
      </c>
      <c r="D59" s="87"/>
      <c r="E59" s="87"/>
      <c r="F59" s="87"/>
      <c r="G59" s="87"/>
      <c r="H59" s="87"/>
      <c r="I59" s="87"/>
      <c r="J59" s="87"/>
      <c r="K59" s="87"/>
      <c r="L59" s="87"/>
      <c r="M59" s="87"/>
      <c r="N59" s="87"/>
      <c r="O59" s="87"/>
    </row>
    <row r="60" spans="2:15" ht="12.75">
      <c r="B60"/>
      <c r="C60"/>
      <c r="D60"/>
      <c r="E60"/>
      <c r="F60"/>
      <c r="G60" s="2"/>
      <c r="H60"/>
      <c r="I60"/>
      <c r="J60" s="2"/>
      <c r="K60"/>
      <c r="L60"/>
      <c r="M60"/>
      <c r="N60" s="2"/>
      <c r="O60"/>
    </row>
    <row r="61" spans="2:15" ht="25.5" customHeight="1">
      <c r="B61" s="24" t="s">
        <v>13</v>
      </c>
      <c r="C61" s="87" t="s">
        <v>95</v>
      </c>
      <c r="D61" s="87"/>
      <c r="E61" s="87"/>
      <c r="F61" s="87"/>
      <c r="G61" s="87"/>
      <c r="H61" s="87"/>
      <c r="I61" s="87"/>
      <c r="J61" s="87"/>
      <c r="K61" s="87"/>
      <c r="L61" s="87"/>
      <c r="M61" s="87"/>
      <c r="N61" s="87"/>
      <c r="O61" s="87"/>
    </row>
    <row r="62" spans="2:15" ht="12.75">
      <c r="B62" s="25"/>
      <c r="C62"/>
      <c r="D62"/>
      <c r="E62"/>
      <c r="F62"/>
      <c r="G62" s="2"/>
      <c r="H62"/>
      <c r="I62"/>
      <c r="J62" s="2"/>
      <c r="K62"/>
      <c r="L62"/>
      <c r="M62"/>
      <c r="N62" s="2"/>
      <c r="O62"/>
    </row>
    <row r="63" spans="2:15" ht="12.75">
      <c r="B63" s="22" t="s">
        <v>87</v>
      </c>
      <c r="C63" s="87" t="s">
        <v>33</v>
      </c>
      <c r="D63" s="87"/>
      <c r="E63" s="87"/>
      <c r="F63" s="87"/>
      <c r="G63" s="87"/>
      <c r="H63" s="87"/>
      <c r="I63" s="87"/>
      <c r="J63" s="87"/>
      <c r="K63" s="87"/>
      <c r="L63" s="87"/>
      <c r="M63" s="87"/>
      <c r="N63" s="87"/>
      <c r="O63" s="87"/>
    </row>
    <row r="64" spans="2:15" ht="12.75">
      <c r="B64" s="25"/>
      <c r="C64"/>
      <c r="D64"/>
      <c r="E64"/>
      <c r="F64"/>
      <c r="G64" s="2"/>
      <c r="H64"/>
      <c r="I64"/>
      <c r="J64" s="2"/>
      <c r="K64"/>
      <c r="L64"/>
      <c r="M64"/>
      <c r="N64" s="2"/>
      <c r="O64"/>
    </row>
    <row r="65" spans="2:15" ht="39.75" customHeight="1">
      <c r="B65" s="22" t="s">
        <v>16</v>
      </c>
      <c r="C65" s="87" t="s">
        <v>77</v>
      </c>
      <c r="D65" s="87"/>
      <c r="E65" s="87"/>
      <c r="F65" s="87"/>
      <c r="G65" s="87"/>
      <c r="H65" s="87"/>
      <c r="I65" s="87"/>
      <c r="J65" s="87"/>
      <c r="K65" s="87"/>
      <c r="L65" s="87"/>
      <c r="M65" s="87"/>
      <c r="N65" s="87"/>
      <c r="O65" s="87"/>
    </row>
    <row r="66" spans="2:15" ht="12.75">
      <c r="B66" s="25"/>
      <c r="C66"/>
      <c r="D66"/>
      <c r="E66"/>
      <c r="F66"/>
      <c r="G66" s="2"/>
      <c r="H66"/>
      <c r="I66"/>
      <c r="J66" s="2"/>
      <c r="K66"/>
      <c r="L66"/>
      <c r="M66"/>
      <c r="N66" s="2"/>
      <c r="O66"/>
    </row>
    <row r="67" spans="2:15" ht="29.25" customHeight="1">
      <c r="B67" s="22" t="s">
        <v>88</v>
      </c>
      <c r="C67" s="87" t="s">
        <v>34</v>
      </c>
      <c r="D67" s="87"/>
      <c r="E67" s="87"/>
      <c r="F67" s="87"/>
      <c r="G67" s="87"/>
      <c r="H67" s="87"/>
      <c r="I67" s="87"/>
      <c r="J67" s="87"/>
      <c r="K67" s="87"/>
      <c r="L67" s="87"/>
      <c r="M67" s="87"/>
      <c r="N67" s="87"/>
      <c r="O67" s="87"/>
    </row>
    <row r="68" spans="2:15" ht="11.25" customHeight="1">
      <c r="B68" s="22"/>
      <c r="C68" s="73"/>
      <c r="D68" s="73"/>
      <c r="E68" s="73"/>
      <c r="F68" s="73"/>
      <c r="G68" s="73"/>
      <c r="H68" s="73"/>
      <c r="I68" s="73"/>
      <c r="J68" s="73"/>
      <c r="K68" s="73"/>
      <c r="L68" s="73"/>
      <c r="M68" s="73"/>
      <c r="N68" s="73"/>
      <c r="O68" s="73"/>
    </row>
    <row r="69" spans="2:15" ht="13.5" customHeight="1">
      <c r="B69" s="22"/>
      <c r="C69" s="22"/>
      <c r="D69" s="22"/>
      <c r="E69" s="22"/>
      <c r="F69" s="22"/>
      <c r="G69" s="22"/>
      <c r="H69" s="22"/>
      <c r="I69" s="22"/>
      <c r="J69" s="22"/>
      <c r="K69" s="22"/>
      <c r="L69" s="22"/>
      <c r="M69" s="22"/>
      <c r="N69" s="22"/>
      <c r="O69" s="22"/>
    </row>
    <row r="70" spans="2:15" ht="11.25" customHeight="1">
      <c r="B70" s="22"/>
      <c r="C70" s="22"/>
      <c r="D70" s="22"/>
      <c r="E70" s="22"/>
      <c r="F70" s="22"/>
      <c r="G70" s="22"/>
      <c r="H70" s="22"/>
      <c r="I70" s="22"/>
      <c r="J70" s="22"/>
      <c r="K70" s="22"/>
      <c r="L70" s="22"/>
      <c r="M70" s="22"/>
      <c r="N70" s="22"/>
      <c r="O70" s="22"/>
    </row>
    <row r="71" spans="2:15" ht="15">
      <c r="B71" s="4" t="s">
        <v>71</v>
      </c>
      <c r="C71" s="20"/>
      <c r="D71" s="20"/>
      <c r="E71" s="20"/>
      <c r="F71" s="20"/>
      <c r="G71" s="11"/>
      <c r="H71" s="20"/>
      <c r="I71" s="20"/>
      <c r="J71" s="11"/>
      <c r="K71" s="20"/>
      <c r="L71" s="20"/>
      <c r="M71" s="20"/>
      <c r="N71" s="11"/>
      <c r="O71" s="20"/>
    </row>
    <row r="72" spans="2:15" ht="12.75">
      <c r="B72"/>
      <c r="C72"/>
      <c r="D72"/>
      <c r="E72"/>
      <c r="F72"/>
      <c r="G72" s="2"/>
      <c r="H72"/>
      <c r="I72"/>
      <c r="J72" s="2"/>
      <c r="K72"/>
      <c r="L72"/>
      <c r="M72"/>
      <c r="N72" s="2"/>
      <c r="O72"/>
    </row>
    <row r="73" spans="2:15" ht="12.75">
      <c r="B73" t="s">
        <v>35</v>
      </c>
      <c r="C73"/>
      <c r="D73"/>
      <c r="E73"/>
      <c r="F73"/>
      <c r="G73" s="2"/>
      <c r="H73"/>
      <c r="I73"/>
      <c r="J73" s="2"/>
      <c r="K73"/>
      <c r="L73"/>
      <c r="M73"/>
      <c r="N73" s="2"/>
      <c r="O73"/>
    </row>
    <row r="74" spans="2:15" ht="12.75">
      <c r="B74"/>
      <c r="C74"/>
      <c r="D74"/>
      <c r="E74"/>
      <c r="F74"/>
      <c r="G74" s="2"/>
      <c r="H74"/>
      <c r="I74"/>
      <c r="J74" s="2"/>
      <c r="K74"/>
      <c r="L74"/>
      <c r="M74"/>
      <c r="N74" s="2"/>
      <c r="O74"/>
    </row>
    <row r="75" spans="2:15" ht="12.75">
      <c r="B75"/>
      <c r="C75"/>
      <c r="D75"/>
      <c r="E75"/>
      <c r="F75"/>
      <c r="G75" s="2"/>
      <c r="H75"/>
      <c r="I75"/>
      <c r="J75" s="2"/>
      <c r="K75"/>
      <c r="L75"/>
      <c r="M75"/>
      <c r="N75" s="2"/>
      <c r="O75"/>
    </row>
    <row r="76" spans="2:15" ht="38.25" customHeight="1">
      <c r="B76" s="22" t="s">
        <v>4</v>
      </c>
      <c r="C76" s="87" t="s">
        <v>96</v>
      </c>
      <c r="D76" s="87"/>
      <c r="E76" s="87"/>
      <c r="F76" s="87"/>
      <c r="G76" s="87"/>
      <c r="H76" s="87"/>
      <c r="I76" s="87"/>
      <c r="J76" s="87"/>
      <c r="K76" s="87"/>
      <c r="L76" s="87"/>
      <c r="M76" s="87"/>
      <c r="N76" s="87"/>
      <c r="O76" s="87"/>
    </row>
    <row r="77" spans="2:15" ht="12.75">
      <c r="B77"/>
      <c r="C77"/>
      <c r="D77"/>
      <c r="E77"/>
      <c r="F77"/>
      <c r="G77" s="2"/>
      <c r="H77"/>
      <c r="I77"/>
      <c r="J77" s="2"/>
      <c r="K77"/>
      <c r="L77"/>
      <c r="M77"/>
      <c r="N77" s="2"/>
      <c r="O77"/>
    </row>
    <row r="78" spans="2:15" ht="41.25" customHeight="1">
      <c r="B78" s="22" t="s">
        <v>25</v>
      </c>
      <c r="C78" s="87" t="s">
        <v>89</v>
      </c>
      <c r="D78" s="87"/>
      <c r="E78" s="87"/>
      <c r="F78" s="87"/>
      <c r="G78" s="87"/>
      <c r="H78" s="87"/>
      <c r="I78" s="87"/>
      <c r="J78" s="87"/>
      <c r="K78" s="87"/>
      <c r="L78" s="87"/>
      <c r="M78" s="87"/>
      <c r="N78" s="87"/>
      <c r="O78" s="87"/>
    </row>
    <row r="79" spans="2:15" ht="12.75">
      <c r="B79"/>
      <c r="C79"/>
      <c r="D79"/>
      <c r="E79"/>
      <c r="F79"/>
      <c r="G79" s="2"/>
      <c r="H79"/>
      <c r="I79"/>
      <c r="J79" s="2"/>
      <c r="K79"/>
      <c r="L79"/>
      <c r="M79"/>
      <c r="N79" s="2"/>
      <c r="O79"/>
    </row>
    <row r="80" spans="2:15" ht="15.75" customHeight="1">
      <c r="B80" s="22" t="s">
        <v>27</v>
      </c>
      <c r="C80" s="87" t="s">
        <v>36</v>
      </c>
      <c r="D80" s="87"/>
      <c r="E80" s="87"/>
      <c r="F80" s="87"/>
      <c r="G80" s="87"/>
      <c r="H80" s="87"/>
      <c r="I80" s="87"/>
      <c r="J80" s="87"/>
      <c r="K80" s="87"/>
      <c r="L80" s="87"/>
      <c r="M80" s="87"/>
      <c r="N80" s="87"/>
      <c r="O80" s="87"/>
    </row>
    <row r="81" spans="2:15" ht="15.75" customHeight="1">
      <c r="B81" s="22"/>
      <c r="C81" s="73"/>
      <c r="D81" s="73"/>
      <c r="E81" s="73"/>
      <c r="F81" s="73"/>
      <c r="G81" s="73"/>
      <c r="H81" s="73"/>
      <c r="I81" s="73"/>
      <c r="J81" s="73"/>
      <c r="K81" s="73"/>
      <c r="L81" s="73"/>
      <c r="M81" s="73"/>
      <c r="N81" s="73"/>
      <c r="O81" s="73"/>
    </row>
    <row r="82" spans="2:15" ht="12.75">
      <c r="B82" t="s">
        <v>11</v>
      </c>
      <c r="C82" s="89" t="s">
        <v>85</v>
      </c>
      <c r="D82" s="89"/>
      <c r="E82" s="89"/>
      <c r="F82" s="89"/>
      <c r="G82" s="89"/>
      <c r="H82" s="89"/>
      <c r="I82" s="89"/>
      <c r="J82" s="89"/>
      <c r="K82" s="89"/>
      <c r="L82" s="89"/>
      <c r="M82" s="89"/>
      <c r="N82" s="89"/>
      <c r="O82" s="89"/>
    </row>
    <row r="83" spans="2:15" ht="12.75">
      <c r="B83"/>
      <c r="C83"/>
      <c r="D83"/>
      <c r="E83"/>
      <c r="F83"/>
      <c r="G83" s="2"/>
      <c r="H83"/>
      <c r="I83"/>
      <c r="J83" s="2"/>
      <c r="K83"/>
      <c r="L83"/>
      <c r="M83"/>
      <c r="N83" s="2"/>
      <c r="O83"/>
    </row>
    <row r="84" spans="2:15" ht="12.75">
      <c r="B84"/>
      <c r="C84"/>
      <c r="D84"/>
      <c r="E84"/>
      <c r="F84"/>
      <c r="G84" s="2"/>
      <c r="H84"/>
      <c r="I84"/>
      <c r="J84" s="2"/>
      <c r="K84"/>
      <c r="L84"/>
      <c r="M84"/>
      <c r="N84" s="2"/>
      <c r="O84"/>
    </row>
    <row r="85" spans="2:15" ht="15.75">
      <c r="B85" s="26" t="s">
        <v>37</v>
      </c>
      <c r="C85" s="27"/>
      <c r="D85" s="27"/>
      <c r="E85" s="27"/>
      <c r="F85" s="27"/>
      <c r="G85" s="11"/>
      <c r="H85" s="27"/>
      <c r="I85" s="27"/>
      <c r="J85" s="11"/>
      <c r="K85" s="27"/>
      <c r="L85" s="27"/>
      <c r="M85" s="27"/>
      <c r="N85" s="11"/>
      <c r="O85" s="27"/>
    </row>
    <row r="86" spans="2:15" ht="15.75">
      <c r="B86" s="26" t="s">
        <v>97</v>
      </c>
      <c r="C86" s="27"/>
      <c r="D86" s="27"/>
      <c r="E86" s="27"/>
      <c r="F86" s="27"/>
      <c r="G86" s="11"/>
      <c r="H86" s="27"/>
      <c r="I86" s="27"/>
      <c r="J86" s="11"/>
      <c r="K86" s="27"/>
      <c r="L86" s="27"/>
      <c r="M86" s="27"/>
      <c r="N86" s="11"/>
      <c r="O86" s="27"/>
    </row>
    <row r="87" spans="2:15" ht="12.75">
      <c r="B87"/>
      <c r="C87"/>
      <c r="D87"/>
      <c r="E87"/>
      <c r="F87"/>
      <c r="G87" s="2"/>
      <c r="H87"/>
      <c r="I87"/>
      <c r="J87" s="2"/>
      <c r="K87"/>
      <c r="L87"/>
      <c r="M87"/>
      <c r="N87" s="2"/>
      <c r="O87"/>
    </row>
    <row r="88" spans="2:15" ht="12.75">
      <c r="B88"/>
      <c r="C88"/>
      <c r="D88"/>
      <c r="E88"/>
      <c r="F88"/>
      <c r="G88" s="2"/>
      <c r="H88"/>
      <c r="I88" s="25"/>
      <c r="J88" s="2"/>
      <c r="K88"/>
      <c r="L88"/>
      <c r="M88"/>
      <c r="N88" s="2"/>
      <c r="O88"/>
    </row>
    <row r="89" spans="2:15" ht="15">
      <c r="B89" s="26" t="s">
        <v>38</v>
      </c>
      <c r="C89" s="3" t="s">
        <v>39</v>
      </c>
      <c r="D89" s="4"/>
      <c r="E89" s="4"/>
      <c r="F89" s="4"/>
      <c r="G89" s="4"/>
      <c r="H89" s="4"/>
      <c r="I89" s="28"/>
      <c r="J89" s="28"/>
      <c r="K89" s="28"/>
      <c r="L89" s="28"/>
      <c r="M89" s="28"/>
      <c r="N89" s="28"/>
      <c r="O89" s="28"/>
    </row>
    <row r="90" spans="2:15" ht="12.75">
      <c r="B90" s="29"/>
      <c r="C90" s="3"/>
      <c r="D90" s="3"/>
      <c r="E90" s="3"/>
      <c r="F90" s="3"/>
      <c r="G90" s="5"/>
      <c r="H90" s="3"/>
      <c r="I90"/>
      <c r="J90" s="2"/>
      <c r="K90"/>
      <c r="L90"/>
      <c r="M90"/>
      <c r="N90" s="2"/>
      <c r="O90"/>
    </row>
    <row r="91" spans="2:15" ht="12.75">
      <c r="B91" s="30"/>
      <c r="C91" s="30" t="s">
        <v>23</v>
      </c>
      <c r="D91" s="6" t="s">
        <v>40</v>
      </c>
      <c r="E91" s="6"/>
      <c r="F91" s="6"/>
      <c r="G91" s="7"/>
      <c r="H91" s="6"/>
      <c r="I91" s="6"/>
      <c r="J91" s="2"/>
      <c r="K91" s="30"/>
      <c r="L91" s="30"/>
      <c r="M91" s="30"/>
      <c r="N91" s="2"/>
      <c r="O91" s="30"/>
    </row>
    <row r="92" spans="2:15" ht="12.75">
      <c r="B92" s="30"/>
      <c r="C92" s="30"/>
      <c r="D92" s="6" t="s">
        <v>41</v>
      </c>
      <c r="E92" s="6"/>
      <c r="F92" s="6"/>
      <c r="G92" s="7"/>
      <c r="H92" s="6"/>
      <c r="I92" s="6"/>
      <c r="J92" s="2"/>
      <c r="K92" s="30"/>
      <c r="L92" s="30"/>
      <c r="M92" s="30"/>
      <c r="N92" s="2"/>
      <c r="O92" s="30"/>
    </row>
    <row r="93" spans="2:15" ht="12.75">
      <c r="B93"/>
      <c r="C93"/>
      <c r="D93"/>
      <c r="E93"/>
      <c r="F93"/>
      <c r="G93" s="2"/>
      <c r="H93"/>
      <c r="I93"/>
      <c r="J93" s="2"/>
      <c r="K93"/>
      <c r="L93"/>
      <c r="M93"/>
      <c r="N93" s="2"/>
      <c r="O93"/>
    </row>
    <row r="94" spans="2:15" ht="12.75">
      <c r="B94"/>
      <c r="C94"/>
      <c r="D94" t="s">
        <v>42</v>
      </c>
      <c r="E94" s="6" t="s">
        <v>43</v>
      </c>
      <c r="F94"/>
      <c r="G94" s="2"/>
      <c r="H94"/>
      <c r="I94"/>
      <c r="J94" s="2"/>
      <c r="K94"/>
      <c r="L94"/>
      <c r="M94"/>
      <c r="N94" s="2"/>
      <c r="O94"/>
    </row>
    <row r="95" spans="2:15" ht="12.75">
      <c r="B95"/>
      <c r="C95"/>
      <c r="D95"/>
      <c r="E95" s="6"/>
      <c r="F95"/>
      <c r="G95" s="2"/>
      <c r="H95"/>
      <c r="I95"/>
      <c r="J95" s="2"/>
      <c r="K95"/>
      <c r="L95"/>
      <c r="M95"/>
      <c r="N95" s="2"/>
      <c r="O95"/>
    </row>
    <row r="96" spans="2:15" ht="56.25" customHeight="1">
      <c r="B96"/>
      <c r="C96"/>
      <c r="D96"/>
      <c r="E96" s="87" t="s">
        <v>100</v>
      </c>
      <c r="F96" s="87"/>
      <c r="G96" s="87"/>
      <c r="H96" s="87"/>
      <c r="I96" s="87"/>
      <c r="J96" s="87"/>
      <c r="K96" s="87"/>
      <c r="L96" s="87"/>
      <c r="M96" s="87"/>
      <c r="N96" s="87"/>
      <c r="O96" s="87"/>
    </row>
    <row r="97" spans="2:15" ht="12.75">
      <c r="B97"/>
      <c r="C97"/>
      <c r="D97"/>
      <c r="E97"/>
      <c r="F97"/>
      <c r="G97" s="2"/>
      <c r="H97"/>
      <c r="I97"/>
      <c r="J97" s="2"/>
      <c r="K97"/>
      <c r="L97"/>
      <c r="M97"/>
      <c r="N97" s="2"/>
      <c r="O97" s="70"/>
    </row>
    <row r="98" spans="2:15" ht="12.75">
      <c r="B98"/>
      <c r="C98"/>
      <c r="E98" s="67" t="s">
        <v>94</v>
      </c>
      <c r="F98" s="12">
        <v>25400</v>
      </c>
      <c r="G98" s="12" t="s">
        <v>44</v>
      </c>
      <c r="H98" s="31" t="s">
        <v>45</v>
      </c>
      <c r="I98" s="18">
        <v>150</v>
      </c>
      <c r="J98" s="11" t="s">
        <v>6</v>
      </c>
      <c r="K98" s="31" t="s">
        <v>46</v>
      </c>
      <c r="L98" s="32"/>
      <c r="M98" s="32"/>
      <c r="N98" s="11"/>
      <c r="O98" s="63">
        <f>F98*I98</f>
        <v>3810000</v>
      </c>
    </row>
    <row r="99" spans="2:15" ht="12.75">
      <c r="B99"/>
      <c r="C99"/>
      <c r="D99"/>
      <c r="E99" s="2" t="s">
        <v>80</v>
      </c>
      <c r="F99"/>
      <c r="G99" s="2"/>
      <c r="H99"/>
      <c r="I99"/>
      <c r="J99" s="2"/>
      <c r="K99"/>
      <c r="L99"/>
      <c r="M99"/>
      <c r="N99" s="2"/>
      <c r="O99" s="70"/>
    </row>
    <row r="100" spans="2:15" ht="12">
      <c r="B100" s="12"/>
      <c r="C100" s="12"/>
      <c r="D100" s="12"/>
      <c r="E100" s="75" t="s">
        <v>84</v>
      </c>
      <c r="F100" s="13">
        <v>25100</v>
      </c>
      <c r="G100" s="13" t="s">
        <v>44</v>
      </c>
      <c r="H100" s="76" t="s">
        <v>45</v>
      </c>
      <c r="I100" s="16">
        <v>133</v>
      </c>
      <c r="J100" s="2" t="s">
        <v>6</v>
      </c>
      <c r="K100" s="76" t="s">
        <v>46</v>
      </c>
      <c r="L100" s="77"/>
      <c r="M100" s="77"/>
      <c r="N100" s="2"/>
      <c r="O100" s="62">
        <f>SUM(F100*I100)</f>
        <v>3338300</v>
      </c>
    </row>
    <row r="101" spans="2:15" ht="12">
      <c r="B101" s="12"/>
      <c r="C101" s="12"/>
      <c r="D101" s="12"/>
      <c r="E101" s="75" t="s">
        <v>98</v>
      </c>
      <c r="F101" s="13">
        <v>25600</v>
      </c>
      <c r="G101" s="13" t="s">
        <v>44</v>
      </c>
      <c r="H101" s="76" t="s">
        <v>45</v>
      </c>
      <c r="I101" s="16">
        <f>I100</f>
        <v>133</v>
      </c>
      <c r="J101" s="2" t="s">
        <v>6</v>
      </c>
      <c r="K101" s="76" t="s">
        <v>46</v>
      </c>
      <c r="L101" s="77"/>
      <c r="M101" s="77"/>
      <c r="N101" s="2"/>
      <c r="O101" s="62">
        <f>F101*I101</f>
        <v>3404800</v>
      </c>
    </row>
    <row r="102" spans="2:15" ht="12">
      <c r="B102" s="12"/>
      <c r="C102" s="12"/>
      <c r="D102" s="12"/>
      <c r="E102" s="75"/>
      <c r="F102" s="13"/>
      <c r="G102" s="13"/>
      <c r="H102" s="76"/>
      <c r="I102" s="16"/>
      <c r="J102" s="2"/>
      <c r="K102" s="76"/>
      <c r="L102" s="77"/>
      <c r="M102" s="77"/>
      <c r="N102" s="2"/>
      <c r="O102" s="62"/>
    </row>
    <row r="103" spans="2:15" ht="12.75">
      <c r="B103"/>
      <c r="C103"/>
      <c r="D103" t="s">
        <v>47</v>
      </c>
      <c r="E103" s="6" t="s">
        <v>48</v>
      </c>
      <c r="F103"/>
      <c r="G103" s="2"/>
      <c r="H103"/>
      <c r="I103"/>
      <c r="J103" s="2"/>
      <c r="K103"/>
      <c r="L103"/>
      <c r="M103"/>
      <c r="N103" s="2"/>
      <c r="O103" s="70"/>
    </row>
    <row r="104" spans="2:15" ht="12.75">
      <c r="B104"/>
      <c r="C104"/>
      <c r="D104"/>
      <c r="E104"/>
      <c r="F104"/>
      <c r="G104" s="2"/>
      <c r="H104"/>
      <c r="I104"/>
      <c r="J104" s="2"/>
      <c r="K104"/>
      <c r="L104"/>
      <c r="M104"/>
      <c r="N104" s="2"/>
      <c r="O104" s="70"/>
    </row>
    <row r="105" spans="2:15" ht="41.25" customHeight="1">
      <c r="B105"/>
      <c r="C105"/>
      <c r="D105"/>
      <c r="E105" s="87" t="s">
        <v>99</v>
      </c>
      <c r="F105" s="87"/>
      <c r="G105" s="87"/>
      <c r="H105" s="87"/>
      <c r="I105" s="87"/>
      <c r="J105" s="87"/>
      <c r="K105" s="87"/>
      <c r="L105" s="87"/>
      <c r="M105" s="87"/>
      <c r="N105" s="87"/>
      <c r="O105" s="87"/>
    </row>
    <row r="106" spans="2:15" ht="11.25" customHeight="1">
      <c r="B106"/>
      <c r="C106"/>
      <c r="D106"/>
      <c r="E106" s="73"/>
      <c r="F106" s="73"/>
      <c r="G106" s="73"/>
      <c r="H106" s="73"/>
      <c r="I106" s="73"/>
      <c r="J106" s="73"/>
      <c r="K106" s="73"/>
      <c r="L106" s="73"/>
      <c r="M106" s="73"/>
      <c r="N106" s="73"/>
      <c r="O106" s="73"/>
    </row>
    <row r="107" spans="2:15" ht="12.75" customHeight="1">
      <c r="B107"/>
      <c r="C107"/>
      <c r="D107"/>
      <c r="E107" s="67" t="s">
        <v>94</v>
      </c>
      <c r="F107" s="12">
        <v>62237</v>
      </c>
      <c r="G107" s="12" t="s">
        <v>49</v>
      </c>
      <c r="J107" s="11"/>
      <c r="K107" s="11"/>
      <c r="L107" s="11"/>
      <c r="M107" s="11"/>
      <c r="N107" s="11"/>
      <c r="O107" s="63">
        <v>1375787</v>
      </c>
    </row>
    <row r="108" spans="2:15" ht="12.75">
      <c r="B108"/>
      <c r="C108"/>
      <c r="D108" s="34"/>
      <c r="E108" s="2" t="s">
        <v>80</v>
      </c>
      <c r="F108" s="2"/>
      <c r="G108" s="2"/>
      <c r="H108" s="13"/>
      <c r="I108" s="13"/>
      <c r="J108" s="15"/>
      <c r="K108" s="16"/>
      <c r="L108" s="2"/>
      <c r="M108" s="2"/>
      <c r="N108" s="17"/>
      <c r="O108" s="16"/>
    </row>
    <row r="109" spans="2:15" ht="12.75">
      <c r="B109"/>
      <c r="C109"/>
      <c r="D109" s="34"/>
      <c r="E109" s="75" t="s">
        <v>84</v>
      </c>
      <c r="F109" s="13">
        <v>62080</v>
      </c>
      <c r="G109" s="13" t="s">
        <v>49</v>
      </c>
      <c r="H109" s="78"/>
      <c r="I109" s="78"/>
      <c r="J109" s="15"/>
      <c r="K109" s="16"/>
      <c r="L109" s="2"/>
      <c r="M109" s="2"/>
      <c r="N109" s="17"/>
      <c r="O109" s="62">
        <v>1373780.6</v>
      </c>
    </row>
    <row r="110" spans="2:15" ht="12.75">
      <c r="B110"/>
      <c r="C110"/>
      <c r="D110"/>
      <c r="E110" s="75" t="s">
        <v>98</v>
      </c>
      <c r="F110" s="13">
        <v>62080</v>
      </c>
      <c r="G110" s="13" t="s">
        <v>49</v>
      </c>
      <c r="H110" s="78"/>
      <c r="I110" s="78"/>
      <c r="J110" s="2"/>
      <c r="K110" s="79"/>
      <c r="L110" s="79"/>
      <c r="M110" s="79"/>
      <c r="N110" s="2"/>
      <c r="O110" s="62">
        <f>O109</f>
        <v>1373780.6</v>
      </c>
    </row>
    <row r="111" spans="2:15" ht="12.75">
      <c r="B111" s="29"/>
      <c r="C111" s="29"/>
      <c r="D111" s="29"/>
      <c r="E111" s="29"/>
      <c r="F111" s="37"/>
      <c r="G111" s="11"/>
      <c r="H111" s="29"/>
      <c r="I111" s="29"/>
      <c r="J111" s="11"/>
      <c r="K111" s="29"/>
      <c r="L111" s="29"/>
      <c r="M111" s="29"/>
      <c r="N111" s="11"/>
      <c r="O111" s="39"/>
    </row>
    <row r="112" spans="2:15" ht="12.75">
      <c r="B112" s="29"/>
      <c r="C112" s="30" t="s">
        <v>25</v>
      </c>
      <c r="D112" s="6" t="s">
        <v>75</v>
      </c>
      <c r="E112" s="30"/>
      <c r="F112" s="72"/>
      <c r="G112" s="2"/>
      <c r="H112" s="30"/>
      <c r="I112" s="30"/>
      <c r="J112" s="2"/>
      <c r="K112" s="30"/>
      <c r="L112" s="30"/>
      <c r="M112" s="2"/>
      <c r="N112" s="11"/>
      <c r="O112" s="38"/>
    </row>
    <row r="113" spans="2:15" ht="12.75">
      <c r="B113" s="29"/>
      <c r="C113" s="30"/>
      <c r="D113" s="6" t="s">
        <v>76</v>
      </c>
      <c r="E113" s="30"/>
      <c r="F113" s="72"/>
      <c r="G113" s="2"/>
      <c r="H113" s="30"/>
      <c r="I113" s="30"/>
      <c r="J113" s="2"/>
      <c r="K113" s="30"/>
      <c r="L113" s="30"/>
      <c r="M113" s="2"/>
      <c r="N113" s="11"/>
      <c r="O113" s="38"/>
    </row>
    <row r="114" spans="2:15" ht="12.75">
      <c r="B114" s="29"/>
      <c r="C114" s="29"/>
      <c r="D114" s="29"/>
      <c r="E114" s="29"/>
      <c r="F114" s="37"/>
      <c r="G114" s="11"/>
      <c r="H114" s="29"/>
      <c r="I114" s="29"/>
      <c r="J114" s="11"/>
      <c r="K114" s="29"/>
      <c r="L114" s="29"/>
      <c r="M114" s="29"/>
      <c r="N114" s="11"/>
      <c r="O114" s="38"/>
    </row>
    <row r="115" spans="2:15" ht="79.5" customHeight="1">
      <c r="B115" s="29"/>
      <c r="C115" s="29"/>
      <c r="D115" s="29"/>
      <c r="E115" s="88" t="s">
        <v>74</v>
      </c>
      <c r="F115" s="88"/>
      <c r="G115" s="88"/>
      <c r="H115" s="88"/>
      <c r="I115" s="88"/>
      <c r="J115" s="88"/>
      <c r="K115" s="88"/>
      <c r="L115" s="88"/>
      <c r="M115" s="88"/>
      <c r="N115" s="88"/>
      <c r="O115" s="88"/>
    </row>
    <row r="116" spans="2:4" ht="12" customHeight="1">
      <c r="B116" s="29"/>
      <c r="C116" s="29"/>
      <c r="D116" s="29"/>
    </row>
    <row r="117" spans="2:15" ht="11.25" customHeight="1">
      <c r="B117" s="29"/>
      <c r="C117" s="29"/>
      <c r="D117" s="29"/>
      <c r="E117" s="67" t="s">
        <v>94</v>
      </c>
      <c r="F117" s="12">
        <v>200</v>
      </c>
      <c r="G117" s="12" t="s">
        <v>44</v>
      </c>
      <c r="H117" s="31" t="s">
        <v>45</v>
      </c>
      <c r="I117" s="18">
        <v>150</v>
      </c>
      <c r="J117" s="11" t="s">
        <v>6</v>
      </c>
      <c r="K117" s="31" t="s">
        <v>46</v>
      </c>
      <c r="L117" s="32"/>
      <c r="M117" s="32"/>
      <c r="N117" s="11"/>
      <c r="O117" s="63">
        <f>F117*I117</f>
        <v>30000</v>
      </c>
    </row>
    <row r="118" spans="2:15" ht="12.75">
      <c r="B118" s="29"/>
      <c r="C118" s="29"/>
      <c r="D118" s="29"/>
      <c r="E118" s="2" t="s">
        <v>80</v>
      </c>
      <c r="F118" s="80"/>
      <c r="G118" s="2"/>
      <c r="H118" s="2"/>
      <c r="I118" s="2"/>
      <c r="J118" s="2"/>
      <c r="K118" s="2"/>
      <c r="L118" s="2"/>
      <c r="M118" s="2"/>
      <c r="N118" s="2"/>
      <c r="O118" s="77"/>
    </row>
    <row r="119" spans="2:15" ht="12.75">
      <c r="B119" s="29"/>
      <c r="C119" s="29"/>
      <c r="D119" s="29"/>
      <c r="E119" s="75" t="s">
        <v>84</v>
      </c>
      <c r="F119" s="13">
        <v>200</v>
      </c>
      <c r="G119" s="13" t="s">
        <v>44</v>
      </c>
      <c r="H119" s="76" t="s">
        <v>45</v>
      </c>
      <c r="I119" s="16">
        <v>133</v>
      </c>
      <c r="J119" s="2" t="s">
        <v>6</v>
      </c>
      <c r="K119" s="76" t="s">
        <v>46</v>
      </c>
      <c r="L119" s="77"/>
      <c r="M119" s="77"/>
      <c r="N119" s="2"/>
      <c r="O119" s="62">
        <f>SUM(F119*I119)</f>
        <v>26600</v>
      </c>
    </row>
    <row r="120" spans="2:15" ht="12.75">
      <c r="B120" s="29"/>
      <c r="C120" s="29"/>
      <c r="D120" s="29"/>
      <c r="E120" s="75" t="s">
        <v>98</v>
      </c>
      <c r="F120" s="13">
        <v>200</v>
      </c>
      <c r="G120" s="13" t="s">
        <v>44</v>
      </c>
      <c r="H120" s="76" t="s">
        <v>45</v>
      </c>
      <c r="I120" s="16">
        <f>I119</f>
        <v>133</v>
      </c>
      <c r="J120" s="2" t="s">
        <v>6</v>
      </c>
      <c r="K120" s="76" t="s">
        <v>46</v>
      </c>
      <c r="L120" s="77"/>
      <c r="M120" s="77"/>
      <c r="N120" s="2"/>
      <c r="O120" s="62">
        <f>F120*I120</f>
        <v>26600</v>
      </c>
    </row>
    <row r="121" spans="2:4" ht="12.75">
      <c r="B121" s="29"/>
      <c r="C121" s="29"/>
      <c r="D121" s="29"/>
    </row>
    <row r="122" spans="2:15" ht="12">
      <c r="B122" s="34"/>
      <c r="C122" s="34"/>
      <c r="D122" s="34"/>
      <c r="E122" s="40"/>
      <c r="F122" s="34"/>
      <c r="G122" s="2"/>
      <c r="H122" s="36"/>
      <c r="I122" s="40"/>
      <c r="J122" s="11"/>
      <c r="K122" s="40"/>
      <c r="L122" s="40"/>
      <c r="M122" s="40"/>
      <c r="N122" s="11"/>
      <c r="O122" s="41"/>
    </row>
    <row r="123" spans="2:15" ht="12.75">
      <c r="B123" s="30"/>
      <c r="C123" s="30" t="s">
        <v>27</v>
      </c>
      <c r="D123" s="6" t="s">
        <v>51</v>
      </c>
      <c r="E123" s="6"/>
      <c r="F123" s="6"/>
      <c r="G123" s="6"/>
      <c r="H123" s="42"/>
      <c r="I123" s="6"/>
      <c r="J123" s="6"/>
      <c r="K123" s="6"/>
      <c r="L123" s="6"/>
      <c r="M123" s="6"/>
      <c r="N123" s="6"/>
      <c r="O123" s="43"/>
    </row>
    <row r="124" spans="2:15" ht="12.75">
      <c r="B124" s="34"/>
      <c r="C124" s="34"/>
      <c r="D124" s="6" t="s">
        <v>52</v>
      </c>
      <c r="E124" s="44"/>
      <c r="F124" s="44"/>
      <c r="G124" s="7"/>
      <c r="H124" s="45"/>
      <c r="I124" s="44"/>
      <c r="J124" s="7"/>
      <c r="K124" s="44"/>
      <c r="L124" s="44"/>
      <c r="M124" s="44"/>
      <c r="N124" s="7"/>
      <c r="O124" s="39"/>
    </row>
    <row r="125" spans="2:15" ht="12">
      <c r="B125" s="34"/>
      <c r="C125" s="34"/>
      <c r="D125" s="34"/>
      <c r="E125" s="40"/>
      <c r="F125" s="34"/>
      <c r="G125" s="2"/>
      <c r="H125" s="36"/>
      <c r="I125" s="40"/>
      <c r="J125" s="11"/>
      <c r="K125" s="40"/>
      <c r="L125" s="40"/>
      <c r="M125" s="40"/>
      <c r="N125" s="11"/>
      <c r="O125" s="41"/>
    </row>
    <row r="126" spans="2:15" ht="53.25" customHeight="1">
      <c r="B126" s="30"/>
      <c r="C126" s="30"/>
      <c r="D126" s="88" t="s">
        <v>101</v>
      </c>
      <c r="E126" s="88"/>
      <c r="F126" s="88"/>
      <c r="G126" s="88"/>
      <c r="H126" s="88"/>
      <c r="I126" s="88"/>
      <c r="J126" s="88"/>
      <c r="K126" s="88"/>
      <c r="L126" s="88"/>
      <c r="M126" s="88"/>
      <c r="N126" s="88"/>
      <c r="O126" s="88"/>
    </row>
    <row r="127" spans="2:15" ht="12.75" customHeight="1">
      <c r="B127" s="30"/>
      <c r="C127" s="30"/>
      <c r="D127" s="74"/>
      <c r="E127" s="74"/>
      <c r="F127" s="74"/>
      <c r="G127" s="74"/>
      <c r="H127" s="74"/>
      <c r="I127" s="74"/>
      <c r="J127" s="74"/>
      <c r="K127" s="74"/>
      <c r="L127" s="74"/>
      <c r="M127" s="74"/>
      <c r="N127" s="74"/>
      <c r="O127" s="74"/>
    </row>
    <row r="128" spans="2:15" ht="12.75" customHeight="1">
      <c r="B128" s="30"/>
      <c r="C128" s="30"/>
      <c r="D128" s="74"/>
      <c r="E128" s="67" t="s">
        <v>94</v>
      </c>
      <c r="F128" s="12">
        <v>2370</v>
      </c>
      <c r="G128" s="12" t="s">
        <v>44</v>
      </c>
      <c r="H128" s="31" t="s">
        <v>45</v>
      </c>
      <c r="I128" s="18">
        <v>20</v>
      </c>
      <c r="J128" s="11" t="s">
        <v>6</v>
      </c>
      <c r="K128" s="31" t="s">
        <v>46</v>
      </c>
      <c r="L128" s="32"/>
      <c r="M128" s="32"/>
      <c r="N128" s="11"/>
      <c r="O128" s="63">
        <f>F128*I128</f>
        <v>47400</v>
      </c>
    </row>
    <row r="129" spans="2:15" ht="12.75">
      <c r="B129" s="30"/>
      <c r="C129" s="30"/>
      <c r="D129" s="30"/>
      <c r="E129" s="2" t="s">
        <v>80</v>
      </c>
      <c r="F129" s="2"/>
      <c r="G129" s="2"/>
      <c r="H129" s="13"/>
      <c r="I129" s="2"/>
      <c r="J129" s="2"/>
      <c r="K129" s="2"/>
      <c r="L129" s="2"/>
      <c r="M129" s="2"/>
      <c r="N129" s="2"/>
      <c r="O129" s="13"/>
    </row>
    <row r="130" spans="2:15" ht="12.75">
      <c r="B130" s="30"/>
      <c r="C130" s="30"/>
      <c r="D130" s="30"/>
      <c r="E130" s="75" t="s">
        <v>84</v>
      </c>
      <c r="F130" s="13">
        <v>2380</v>
      </c>
      <c r="G130" s="13" t="s">
        <v>44</v>
      </c>
      <c r="H130" s="76" t="s">
        <v>45</v>
      </c>
      <c r="I130" s="16">
        <v>20</v>
      </c>
      <c r="J130" s="2" t="s">
        <v>6</v>
      </c>
      <c r="K130" s="76" t="s">
        <v>46</v>
      </c>
      <c r="L130" s="77"/>
      <c r="M130" s="77"/>
      <c r="N130" s="2"/>
      <c r="O130" s="62">
        <f>SUM(F130*I130)</f>
        <v>47600</v>
      </c>
    </row>
    <row r="131" spans="2:15" ht="12.75">
      <c r="B131" s="30"/>
      <c r="C131" s="30"/>
      <c r="D131" s="30"/>
      <c r="E131" s="75" t="s">
        <v>98</v>
      </c>
      <c r="F131" s="13">
        <v>2030</v>
      </c>
      <c r="G131" s="13" t="s">
        <v>44</v>
      </c>
      <c r="H131" s="76" t="s">
        <v>45</v>
      </c>
      <c r="I131" s="16">
        <v>20</v>
      </c>
      <c r="J131" s="2" t="s">
        <v>6</v>
      </c>
      <c r="K131" s="76" t="s">
        <v>46</v>
      </c>
      <c r="L131" s="77"/>
      <c r="M131" s="77"/>
      <c r="N131" s="2"/>
      <c r="O131" s="62">
        <f>F131*I131</f>
        <v>40600</v>
      </c>
    </row>
    <row r="132" spans="2:15" ht="12">
      <c r="B132" s="34"/>
      <c r="C132" s="34"/>
      <c r="D132" s="34"/>
      <c r="E132" s="35"/>
      <c r="F132" s="12"/>
      <c r="G132" s="11"/>
      <c r="H132" s="11"/>
      <c r="I132" s="18"/>
      <c r="J132" s="11"/>
      <c r="K132" s="10"/>
      <c r="L132" s="18"/>
      <c r="M132" s="18"/>
      <c r="N132" s="11"/>
      <c r="O132" s="41"/>
    </row>
    <row r="133" spans="2:15" ht="12">
      <c r="B133" s="34"/>
      <c r="C133" s="34"/>
      <c r="D133" s="34"/>
      <c r="E133" s="2"/>
      <c r="F133" s="13"/>
      <c r="G133" s="2"/>
      <c r="H133" s="15"/>
      <c r="I133" s="16"/>
      <c r="J133" s="11"/>
      <c r="K133" s="10"/>
      <c r="L133" s="16"/>
      <c r="M133" s="16"/>
      <c r="N133" s="11"/>
      <c r="O133" s="41"/>
    </row>
    <row r="134" spans="2:15" ht="12.75">
      <c r="B134" s="29" t="s">
        <v>22</v>
      </c>
      <c r="C134" s="3" t="s">
        <v>54</v>
      </c>
      <c r="D134" s="29"/>
      <c r="E134" s="29"/>
      <c r="F134" s="29"/>
      <c r="G134" s="11"/>
      <c r="H134" s="29"/>
      <c r="I134" s="29"/>
      <c r="J134" s="11"/>
      <c r="K134" s="29"/>
      <c r="L134" s="29"/>
      <c r="M134" s="29"/>
      <c r="N134" s="11"/>
      <c r="O134" s="29"/>
    </row>
    <row r="135" spans="2:15" ht="12.75">
      <c r="B135"/>
      <c r="C135"/>
      <c r="D135"/>
      <c r="E135"/>
      <c r="F135"/>
      <c r="G135" s="2"/>
      <c r="H135"/>
      <c r="I135"/>
      <c r="J135" s="2"/>
      <c r="K135"/>
      <c r="L135"/>
      <c r="M135"/>
      <c r="N135" s="2"/>
      <c r="O135"/>
    </row>
    <row r="136" spans="2:15" ht="12.75">
      <c r="B136"/>
      <c r="C136"/>
      <c r="D136" s="6" t="s">
        <v>55</v>
      </c>
      <c r="E136"/>
      <c r="F136"/>
      <c r="G136" s="2"/>
      <c r="H136"/>
      <c r="I136"/>
      <c r="J136" s="2"/>
      <c r="K136"/>
      <c r="L136"/>
      <c r="M136"/>
      <c r="N136" s="2"/>
      <c r="O136"/>
    </row>
    <row r="137" spans="2:15" ht="12.75">
      <c r="B137"/>
      <c r="C137"/>
      <c r="D137" s="6" t="s">
        <v>41</v>
      </c>
      <c r="E137"/>
      <c r="F137"/>
      <c r="G137" s="2"/>
      <c r="H137"/>
      <c r="I137"/>
      <c r="J137" s="2"/>
      <c r="K137"/>
      <c r="L137"/>
      <c r="M137"/>
      <c r="N137" s="2"/>
      <c r="O137"/>
    </row>
    <row r="138" spans="2:15" ht="12.75">
      <c r="B138"/>
      <c r="C138"/>
      <c r="D138"/>
      <c r="E138"/>
      <c r="F138"/>
      <c r="G138" s="2"/>
      <c r="H138"/>
      <c r="I138"/>
      <c r="J138" s="2"/>
      <c r="K138"/>
      <c r="L138"/>
      <c r="M138"/>
      <c r="N138" s="2"/>
      <c r="O138"/>
    </row>
    <row r="139" spans="2:15" ht="64.5" customHeight="1">
      <c r="B139"/>
      <c r="C139"/>
      <c r="D139" s="87" t="s">
        <v>102</v>
      </c>
      <c r="E139" s="87"/>
      <c r="F139" s="87"/>
      <c r="G139" s="87"/>
      <c r="H139" s="87"/>
      <c r="I139" s="87"/>
      <c r="J139" s="87"/>
      <c r="K139" s="87"/>
      <c r="L139" s="87"/>
      <c r="M139" s="87"/>
      <c r="N139" s="87"/>
      <c r="O139" s="87"/>
    </row>
    <row r="140" spans="2:15" ht="12.75" customHeight="1">
      <c r="B140"/>
      <c r="C140"/>
      <c r="D140" s="73"/>
      <c r="E140" s="73"/>
      <c r="F140" s="73"/>
      <c r="G140" s="73"/>
      <c r="H140" s="73"/>
      <c r="I140" s="73"/>
      <c r="J140" s="73"/>
      <c r="K140" s="73"/>
      <c r="L140" s="73"/>
      <c r="M140" s="73"/>
      <c r="N140" s="73"/>
      <c r="O140" s="73"/>
    </row>
    <row r="141" spans="2:15" ht="12.75" customHeight="1">
      <c r="B141"/>
      <c r="C141"/>
      <c r="D141" s="73"/>
      <c r="E141" s="67" t="s">
        <v>94</v>
      </c>
      <c r="F141" s="12">
        <v>44750</v>
      </c>
      <c r="G141" s="12" t="s">
        <v>44</v>
      </c>
      <c r="H141" s="31" t="s">
        <v>45</v>
      </c>
      <c r="I141" s="18">
        <v>96</v>
      </c>
      <c r="J141" s="11" t="s">
        <v>6</v>
      </c>
      <c r="K141" s="31" t="s">
        <v>46</v>
      </c>
      <c r="L141" s="32"/>
      <c r="M141" s="32"/>
      <c r="N141" s="11"/>
      <c r="O141" s="63">
        <f>F141*I141</f>
        <v>4296000</v>
      </c>
    </row>
    <row r="142" spans="2:15" ht="12.75">
      <c r="B142"/>
      <c r="C142"/>
      <c r="D142"/>
      <c r="E142" s="2" t="s">
        <v>80</v>
      </c>
      <c r="F142" s="2"/>
      <c r="G142" s="2"/>
      <c r="H142" s="2"/>
      <c r="I142" s="2"/>
      <c r="J142" s="2"/>
      <c r="K142" s="2"/>
      <c r="L142" s="2"/>
      <c r="M142" s="2"/>
      <c r="N142" s="2"/>
      <c r="O142" s="2"/>
    </row>
    <row r="143" spans="2:15" ht="12">
      <c r="B143" s="11"/>
      <c r="C143" s="11"/>
      <c r="D143" s="11"/>
      <c r="E143" s="75" t="s">
        <v>84</v>
      </c>
      <c r="F143" s="13">
        <v>45300</v>
      </c>
      <c r="G143" s="13" t="s">
        <v>44</v>
      </c>
      <c r="H143" s="76" t="s">
        <v>45</v>
      </c>
      <c r="I143" s="16">
        <v>83</v>
      </c>
      <c r="J143" s="2" t="s">
        <v>6</v>
      </c>
      <c r="K143" s="76" t="s">
        <v>46</v>
      </c>
      <c r="L143" s="77"/>
      <c r="M143" s="77"/>
      <c r="N143" s="2"/>
      <c r="O143" s="62">
        <f>SUM(F143*I143)</f>
        <v>3759900</v>
      </c>
    </row>
    <row r="144" spans="2:15" ht="12">
      <c r="B144" s="11"/>
      <c r="C144" s="11"/>
      <c r="D144" s="11"/>
      <c r="E144" s="75" t="s">
        <v>98</v>
      </c>
      <c r="F144" s="13">
        <v>44500</v>
      </c>
      <c r="G144" s="13" t="s">
        <v>44</v>
      </c>
      <c r="H144" s="76" t="s">
        <v>45</v>
      </c>
      <c r="I144" s="16">
        <f>I143</f>
        <v>83</v>
      </c>
      <c r="J144" s="2" t="s">
        <v>6</v>
      </c>
      <c r="K144" s="76" t="s">
        <v>46</v>
      </c>
      <c r="L144" s="77"/>
      <c r="M144" s="77"/>
      <c r="N144" s="2"/>
      <c r="O144" s="62">
        <f>F144*I144</f>
        <v>3693500</v>
      </c>
    </row>
    <row r="145" spans="2:15" ht="12">
      <c r="B145" s="11"/>
      <c r="C145" s="11"/>
      <c r="D145" s="11"/>
      <c r="E145" s="11"/>
      <c r="F145" s="50"/>
      <c r="G145" s="11"/>
      <c r="H145" s="10"/>
      <c r="I145" s="18"/>
      <c r="J145" s="11"/>
      <c r="K145" s="33"/>
      <c r="L145" s="32"/>
      <c r="M145" s="32"/>
      <c r="N145" s="11"/>
      <c r="O145" s="12"/>
    </row>
    <row r="146" spans="2:15" ht="12">
      <c r="B146" s="11"/>
      <c r="C146" s="11"/>
      <c r="D146" s="11"/>
      <c r="E146" s="11"/>
      <c r="F146" s="12"/>
      <c r="G146" s="11"/>
      <c r="H146" s="10"/>
      <c r="I146" s="18"/>
      <c r="J146" s="11"/>
      <c r="K146" s="51"/>
      <c r="L146" s="32"/>
      <c r="M146" s="32"/>
      <c r="N146" s="11"/>
      <c r="O146" s="12"/>
    </row>
    <row r="147" spans="2:15" ht="12.75">
      <c r="B147" s="20" t="s">
        <v>53</v>
      </c>
      <c r="C147" s="3" t="s">
        <v>57</v>
      </c>
      <c r="D147" s="3"/>
      <c r="E147" s="3"/>
      <c r="F147" s="3"/>
      <c r="G147" s="5"/>
      <c r="H147" s="3"/>
      <c r="I147" s="3"/>
      <c r="J147" s="5"/>
      <c r="K147" s="3"/>
      <c r="L147" s="3"/>
      <c r="M147" s="3"/>
      <c r="N147" s="5"/>
      <c r="O147" s="3"/>
    </row>
    <row r="148" spans="2:15" ht="12.75">
      <c r="B148" s="3"/>
      <c r="C148" s="3" t="s">
        <v>58</v>
      </c>
      <c r="D148" s="3"/>
      <c r="E148" s="3"/>
      <c r="F148" s="3"/>
      <c r="G148" s="5"/>
      <c r="H148" s="3"/>
      <c r="I148" s="3"/>
      <c r="J148" s="5"/>
      <c r="K148" s="3"/>
      <c r="L148" s="3"/>
      <c r="M148" s="3"/>
      <c r="N148" s="5"/>
      <c r="O148" s="3"/>
    </row>
    <row r="149" spans="2:15" ht="12.75">
      <c r="B149"/>
      <c r="C149"/>
      <c r="D149"/>
      <c r="E149"/>
      <c r="F149"/>
      <c r="G149" s="2"/>
      <c r="H149"/>
      <c r="I149"/>
      <c r="J149" s="2"/>
      <c r="K149"/>
      <c r="L149"/>
      <c r="M149"/>
      <c r="N149" s="2"/>
      <c r="O149"/>
    </row>
    <row r="150" spans="2:15" ht="12.75">
      <c r="B150"/>
      <c r="C150" s="30" t="s">
        <v>23</v>
      </c>
      <c r="D150" s="6" t="s">
        <v>59</v>
      </c>
      <c r="E150"/>
      <c r="F150"/>
      <c r="G150" s="2"/>
      <c r="H150"/>
      <c r="I150"/>
      <c r="J150" s="2"/>
      <c r="K150"/>
      <c r="L150"/>
      <c r="M150"/>
      <c r="N150" s="2"/>
      <c r="O150"/>
    </row>
    <row r="151" spans="2:15" ht="12.75">
      <c r="B151"/>
      <c r="C151"/>
      <c r="D151"/>
      <c r="E151"/>
      <c r="F151"/>
      <c r="G151" s="2"/>
      <c r="H151"/>
      <c r="I151"/>
      <c r="J151" s="2"/>
      <c r="K151"/>
      <c r="L151"/>
      <c r="M151"/>
      <c r="N151" s="2"/>
      <c r="O151"/>
    </row>
    <row r="152" spans="2:15" ht="52.5" customHeight="1">
      <c r="B152"/>
      <c r="C152"/>
      <c r="D152" s="87" t="s">
        <v>103</v>
      </c>
      <c r="E152" s="87"/>
      <c r="F152" s="87"/>
      <c r="G152" s="87"/>
      <c r="H152" s="87"/>
      <c r="I152" s="87"/>
      <c r="J152" s="87"/>
      <c r="K152" s="87"/>
      <c r="L152" s="87"/>
      <c r="M152" s="87"/>
      <c r="N152" s="87"/>
      <c r="O152" s="87"/>
    </row>
    <row r="153" spans="2:15" ht="12.75" customHeight="1">
      <c r="B153"/>
      <c r="C153"/>
      <c r="D153" s="73"/>
      <c r="E153" s="73"/>
      <c r="F153" s="73"/>
      <c r="G153" s="73"/>
      <c r="H153" s="73"/>
      <c r="I153" s="73"/>
      <c r="J153" s="73"/>
      <c r="K153" s="73"/>
      <c r="L153" s="73"/>
      <c r="M153" s="73"/>
      <c r="N153" s="73"/>
      <c r="O153" s="73"/>
    </row>
    <row r="154" spans="2:15" ht="12.75" customHeight="1">
      <c r="B154"/>
      <c r="C154"/>
      <c r="D154" s="73"/>
      <c r="E154" s="67" t="s">
        <v>94</v>
      </c>
      <c r="F154" s="12">
        <v>3995</v>
      </c>
      <c r="G154" s="12" t="s">
        <v>44</v>
      </c>
      <c r="H154" s="31" t="s">
        <v>45</v>
      </c>
      <c r="I154" s="18">
        <v>3</v>
      </c>
      <c r="J154" s="11" t="s">
        <v>6</v>
      </c>
      <c r="K154" s="31" t="s">
        <v>46</v>
      </c>
      <c r="L154" s="32"/>
      <c r="M154" s="32"/>
      <c r="N154" s="11"/>
      <c r="O154" s="63">
        <f>F154*I154</f>
        <v>11985</v>
      </c>
    </row>
    <row r="155" spans="2:15" ht="12.75">
      <c r="B155"/>
      <c r="C155"/>
      <c r="D155"/>
      <c r="E155" s="2" t="s">
        <v>80</v>
      </c>
      <c r="F155" s="2"/>
      <c r="G155" s="2"/>
      <c r="H155" s="2"/>
      <c r="I155" s="2"/>
      <c r="J155" s="2"/>
      <c r="K155" s="2"/>
      <c r="L155" s="2"/>
      <c r="M155" s="2"/>
      <c r="N155" s="2"/>
      <c r="O155" s="2"/>
    </row>
    <row r="156" spans="2:15" ht="12">
      <c r="B156" s="11"/>
      <c r="C156" s="11"/>
      <c r="D156" s="11"/>
      <c r="E156" s="75" t="s">
        <v>84</v>
      </c>
      <c r="F156" s="13">
        <v>4100</v>
      </c>
      <c r="G156" s="13" t="s">
        <v>44</v>
      </c>
      <c r="H156" s="76" t="s">
        <v>45</v>
      </c>
      <c r="I156" s="16">
        <v>5</v>
      </c>
      <c r="J156" s="2" t="s">
        <v>6</v>
      </c>
      <c r="K156" s="76" t="s">
        <v>46</v>
      </c>
      <c r="L156" s="77"/>
      <c r="M156" s="77"/>
      <c r="N156" s="2"/>
      <c r="O156" s="62">
        <f>SUM(F156*I156)</f>
        <v>20500</v>
      </c>
    </row>
    <row r="157" spans="2:15" ht="12">
      <c r="B157" s="11"/>
      <c r="C157" s="11"/>
      <c r="D157" s="11"/>
      <c r="E157" s="75" t="s">
        <v>98</v>
      </c>
      <c r="F157" s="13">
        <v>4000</v>
      </c>
      <c r="G157" s="13" t="s">
        <v>44</v>
      </c>
      <c r="H157" s="76" t="s">
        <v>45</v>
      </c>
      <c r="I157" s="16">
        <v>5</v>
      </c>
      <c r="J157" s="2" t="s">
        <v>6</v>
      </c>
      <c r="K157" s="76" t="s">
        <v>46</v>
      </c>
      <c r="L157" s="77"/>
      <c r="M157" s="77"/>
      <c r="N157" s="2"/>
      <c r="O157" s="62">
        <f>F157*I157</f>
        <v>20000</v>
      </c>
    </row>
    <row r="158" spans="2:4" ht="12">
      <c r="B158" s="11"/>
      <c r="C158" s="11"/>
      <c r="D158" s="11"/>
    </row>
    <row r="159" spans="2:15" ht="12">
      <c r="B159" s="2"/>
      <c r="C159" s="2"/>
      <c r="D159" s="2"/>
      <c r="E159" s="2"/>
      <c r="F159" s="2"/>
      <c r="G159" s="2"/>
      <c r="H159" s="2"/>
      <c r="I159" s="16"/>
      <c r="J159" s="2"/>
      <c r="K159" s="33"/>
      <c r="L159" s="16"/>
      <c r="M159" s="16"/>
      <c r="N159" s="2"/>
      <c r="O159" s="2"/>
    </row>
    <row r="160" spans="2:15" ht="12">
      <c r="B160" s="2"/>
      <c r="C160" s="2"/>
      <c r="D160" s="2"/>
      <c r="E160" s="2"/>
      <c r="F160" s="2"/>
      <c r="G160" s="2"/>
      <c r="H160" s="2"/>
      <c r="I160" s="16"/>
      <c r="J160" s="2"/>
      <c r="K160" s="47"/>
      <c r="L160" s="52"/>
      <c r="M160" s="52"/>
      <c r="N160" s="11"/>
      <c r="O160" s="2"/>
    </row>
    <row r="161" spans="2:15" ht="12.75">
      <c r="B161" s="30"/>
      <c r="C161" s="30" t="s">
        <v>25</v>
      </c>
      <c r="D161" s="6" t="s">
        <v>60</v>
      </c>
      <c r="E161" s="6"/>
      <c r="F161" s="6"/>
      <c r="G161" s="6"/>
      <c r="H161" s="53"/>
      <c r="I161" s="43"/>
      <c r="J161" s="6"/>
      <c r="K161" s="54"/>
      <c r="L161" s="43"/>
      <c r="M161" s="43"/>
      <c r="N161" s="30"/>
      <c r="O161" s="30"/>
    </row>
    <row r="162" spans="2:15" ht="12">
      <c r="B162" s="11"/>
      <c r="C162" s="11"/>
      <c r="D162" s="11"/>
      <c r="E162" s="11"/>
      <c r="F162" s="11"/>
      <c r="G162" s="11"/>
      <c r="H162" s="10"/>
      <c r="I162" s="18"/>
      <c r="J162" s="11"/>
      <c r="K162" s="51"/>
      <c r="L162" s="32"/>
      <c r="M162" s="32"/>
      <c r="N162" s="11"/>
      <c r="O162" s="11"/>
    </row>
    <row r="163" spans="2:15" ht="54.75" customHeight="1">
      <c r="B163" s="30"/>
      <c r="C163" s="30"/>
      <c r="D163" s="88" t="s">
        <v>78</v>
      </c>
      <c r="E163" s="88"/>
      <c r="F163" s="88"/>
      <c r="G163" s="88"/>
      <c r="H163" s="88"/>
      <c r="I163" s="88"/>
      <c r="J163" s="88"/>
      <c r="K163" s="88"/>
      <c r="L163" s="88"/>
      <c r="M163" s="88"/>
      <c r="N163" s="88"/>
      <c r="O163" s="88"/>
    </row>
    <row r="164" spans="2:15" ht="12.75">
      <c r="B164" s="30"/>
      <c r="C164" s="30"/>
      <c r="D164" s="30"/>
      <c r="E164" s="30"/>
      <c r="F164" s="30"/>
      <c r="G164" s="30"/>
      <c r="H164" s="55"/>
      <c r="I164" s="46"/>
      <c r="J164" s="30"/>
      <c r="K164" s="54"/>
      <c r="L164" s="43"/>
      <c r="M164" s="43"/>
      <c r="N164" s="30"/>
      <c r="O164" s="30"/>
    </row>
    <row r="165" spans="2:15" ht="12.75">
      <c r="B165" s="30"/>
      <c r="C165" s="30"/>
      <c r="D165" s="30"/>
      <c r="E165" s="67" t="s">
        <v>94</v>
      </c>
      <c r="F165" s="12">
        <v>35</v>
      </c>
      <c r="G165" s="12" t="s">
        <v>44</v>
      </c>
      <c r="H165" s="31" t="s">
        <v>45</v>
      </c>
      <c r="I165" s="18">
        <v>200</v>
      </c>
      <c r="J165" s="11" t="s">
        <v>6</v>
      </c>
      <c r="K165" s="31" t="s">
        <v>46</v>
      </c>
      <c r="L165" s="32"/>
      <c r="M165" s="32"/>
      <c r="N165" s="11"/>
      <c r="O165" s="63">
        <f>F165*I165</f>
        <v>7000</v>
      </c>
    </row>
    <row r="166" spans="2:15" ht="12.75">
      <c r="B166" s="30"/>
      <c r="C166" s="30"/>
      <c r="D166" s="30"/>
      <c r="E166" s="2" t="s">
        <v>80</v>
      </c>
      <c r="F166" s="2"/>
      <c r="G166" s="2"/>
      <c r="H166" s="15"/>
      <c r="I166" s="16"/>
      <c r="J166" s="2"/>
      <c r="K166" s="33"/>
      <c r="L166" s="77"/>
      <c r="M166" s="77"/>
      <c r="N166" s="2"/>
      <c r="O166" s="2"/>
    </row>
    <row r="167" spans="2:15" ht="12">
      <c r="B167" s="11"/>
      <c r="C167" s="11"/>
      <c r="D167" s="11"/>
      <c r="E167" s="75" t="s">
        <v>84</v>
      </c>
      <c r="F167" s="13">
        <v>66</v>
      </c>
      <c r="G167" s="13" t="s">
        <v>44</v>
      </c>
      <c r="H167" s="76" t="s">
        <v>45</v>
      </c>
      <c r="I167" s="16">
        <v>200</v>
      </c>
      <c r="J167" s="2" t="s">
        <v>6</v>
      </c>
      <c r="K167" s="76" t="s">
        <v>46</v>
      </c>
      <c r="L167" s="77"/>
      <c r="M167" s="77"/>
      <c r="N167" s="2"/>
      <c r="O167" s="62">
        <f>SUM(F167*I167)</f>
        <v>13200</v>
      </c>
    </row>
    <row r="168" spans="2:15" ht="12">
      <c r="B168" s="11"/>
      <c r="C168" s="11"/>
      <c r="D168" s="11"/>
      <c r="E168" s="75" t="s">
        <v>98</v>
      </c>
      <c r="F168" s="13">
        <v>35</v>
      </c>
      <c r="G168" s="13" t="s">
        <v>44</v>
      </c>
      <c r="H168" s="76" t="s">
        <v>45</v>
      </c>
      <c r="I168" s="16">
        <v>200</v>
      </c>
      <c r="J168" s="2" t="s">
        <v>6</v>
      </c>
      <c r="K168" s="76" t="s">
        <v>46</v>
      </c>
      <c r="L168" s="77"/>
      <c r="M168" s="77"/>
      <c r="N168" s="2"/>
      <c r="O168" s="62">
        <f>F168*I168</f>
        <v>7000</v>
      </c>
    </row>
    <row r="169" spans="2:15" ht="12">
      <c r="B169" s="11"/>
      <c r="C169" s="11"/>
      <c r="D169" s="11"/>
      <c r="E169" s="75"/>
      <c r="F169" s="13"/>
      <c r="G169" s="13"/>
      <c r="H169" s="76"/>
      <c r="I169" s="16"/>
      <c r="J169" s="2"/>
      <c r="K169" s="76"/>
      <c r="L169" s="77"/>
      <c r="M169" s="77"/>
      <c r="N169" s="2"/>
      <c r="O169" s="62"/>
    </row>
    <row r="170" spans="2:15" ht="12">
      <c r="B170" s="11"/>
      <c r="C170" s="11"/>
      <c r="D170" s="11"/>
      <c r="E170" s="75"/>
      <c r="F170" s="13"/>
      <c r="G170" s="13"/>
      <c r="H170" s="76"/>
      <c r="I170" s="16"/>
      <c r="J170" s="2"/>
      <c r="K170" s="76"/>
      <c r="L170" s="77"/>
      <c r="M170" s="77"/>
      <c r="N170" s="2"/>
      <c r="O170" s="62"/>
    </row>
    <row r="171" spans="2:15" ht="12.75">
      <c r="B171" s="11"/>
      <c r="C171" s="2" t="s">
        <v>27</v>
      </c>
      <c r="D171" s="6" t="s">
        <v>111</v>
      </c>
      <c r="E171" s="6"/>
      <c r="F171" s="6"/>
      <c r="G171" s="6"/>
      <c r="H171" s="53"/>
      <c r="I171" s="43"/>
      <c r="J171" s="6"/>
      <c r="K171" s="54"/>
      <c r="L171" s="43"/>
      <c r="M171" s="43"/>
      <c r="N171" s="30"/>
      <c r="O171" s="30"/>
    </row>
    <row r="172" spans="2:15" ht="12">
      <c r="B172" s="11"/>
      <c r="C172" s="11"/>
      <c r="D172" s="11"/>
      <c r="E172" s="11"/>
      <c r="F172" s="11"/>
      <c r="G172" s="11"/>
      <c r="H172" s="10"/>
      <c r="I172" s="18"/>
      <c r="J172" s="11"/>
      <c r="K172" s="51"/>
      <c r="L172" s="32"/>
      <c r="M172" s="32"/>
      <c r="N172" s="11"/>
      <c r="O172" s="11"/>
    </row>
    <row r="173" spans="2:15" ht="61.5" customHeight="1">
      <c r="B173" s="11"/>
      <c r="C173" s="11"/>
      <c r="D173" s="88" t="s">
        <v>112</v>
      </c>
      <c r="E173" s="88"/>
      <c r="F173" s="88"/>
      <c r="G173" s="88"/>
      <c r="H173" s="88"/>
      <c r="I173" s="88"/>
      <c r="J173" s="88"/>
      <c r="K173" s="88"/>
      <c r="L173" s="88"/>
      <c r="M173" s="88"/>
      <c r="N173" s="88"/>
      <c r="O173" s="88"/>
    </row>
    <row r="174" spans="2:15" ht="12.75">
      <c r="B174" s="11"/>
      <c r="C174" s="11"/>
      <c r="D174" s="30"/>
      <c r="E174" s="30"/>
      <c r="F174" s="30"/>
      <c r="G174" s="30"/>
      <c r="H174" s="55"/>
      <c r="I174" s="46"/>
      <c r="J174" s="30"/>
      <c r="K174" s="54"/>
      <c r="L174" s="43"/>
      <c r="M174" s="43"/>
      <c r="N174" s="30"/>
      <c r="O174" s="30"/>
    </row>
    <row r="175" spans="2:15" ht="12.75">
      <c r="B175" s="11"/>
      <c r="C175" s="11"/>
      <c r="D175" s="30"/>
      <c r="E175" s="67" t="s">
        <v>94</v>
      </c>
      <c r="F175" s="12">
        <v>180</v>
      </c>
      <c r="G175" s="12" t="s">
        <v>44</v>
      </c>
      <c r="H175" s="31" t="s">
        <v>45</v>
      </c>
      <c r="I175" s="18">
        <v>200</v>
      </c>
      <c r="J175" s="11" t="s">
        <v>6</v>
      </c>
      <c r="K175" s="31" t="s">
        <v>46</v>
      </c>
      <c r="L175" s="32"/>
      <c r="M175" s="32"/>
      <c r="N175" s="11"/>
      <c r="O175" s="63">
        <f>F175*I175</f>
        <v>36000</v>
      </c>
    </row>
    <row r="176" spans="2:15" ht="12.75">
      <c r="B176" s="11"/>
      <c r="C176" s="11"/>
      <c r="D176" s="30"/>
      <c r="E176" s="2" t="s">
        <v>80</v>
      </c>
      <c r="F176" s="2"/>
      <c r="G176" s="2"/>
      <c r="H176" s="15"/>
      <c r="I176" s="16"/>
      <c r="J176" s="2"/>
      <c r="K176" s="33"/>
      <c r="L176" s="77"/>
      <c r="M176" s="77"/>
      <c r="N176" s="2"/>
      <c r="O176" s="2"/>
    </row>
    <row r="177" spans="2:15" ht="12">
      <c r="B177" s="11"/>
      <c r="C177" s="11"/>
      <c r="D177" s="11"/>
      <c r="E177" s="75" t="s">
        <v>84</v>
      </c>
      <c r="F177" s="13"/>
      <c r="G177" s="13" t="s">
        <v>44</v>
      </c>
      <c r="H177" s="76" t="s">
        <v>45</v>
      </c>
      <c r="I177" s="16">
        <v>200</v>
      </c>
      <c r="J177" s="2" t="s">
        <v>6</v>
      </c>
      <c r="K177" s="76" t="s">
        <v>46</v>
      </c>
      <c r="L177" s="77"/>
      <c r="M177" s="77"/>
      <c r="N177" s="2"/>
      <c r="O177" s="62">
        <f>SUM(F177*I177)</f>
        <v>0</v>
      </c>
    </row>
    <row r="178" spans="2:15" ht="12">
      <c r="B178" s="11"/>
      <c r="C178" s="11"/>
      <c r="D178" s="11"/>
      <c r="E178" s="75" t="s">
        <v>98</v>
      </c>
      <c r="F178" s="13"/>
      <c r="G178" s="13" t="s">
        <v>44</v>
      </c>
      <c r="H178" s="76" t="s">
        <v>45</v>
      </c>
      <c r="I178" s="16">
        <v>200</v>
      </c>
      <c r="J178" s="2" t="s">
        <v>6</v>
      </c>
      <c r="K178" s="76" t="s">
        <v>46</v>
      </c>
      <c r="L178" s="77"/>
      <c r="M178" s="77"/>
      <c r="N178" s="2"/>
      <c r="O178" s="62">
        <f>F178*I178</f>
        <v>0</v>
      </c>
    </row>
    <row r="179" spans="2:15" ht="12">
      <c r="B179" s="11"/>
      <c r="C179" s="11"/>
      <c r="D179" s="11"/>
      <c r="E179" s="75"/>
      <c r="F179" s="13"/>
      <c r="G179" s="13"/>
      <c r="H179" s="76"/>
      <c r="I179" s="16"/>
      <c r="J179" s="2"/>
      <c r="K179" s="76"/>
      <c r="L179" s="77"/>
      <c r="M179" s="77"/>
      <c r="N179" s="2"/>
      <c r="O179" s="62"/>
    </row>
    <row r="180" spans="2:15" ht="12">
      <c r="B180" s="11"/>
      <c r="C180" s="11"/>
      <c r="D180" s="11"/>
      <c r="E180" s="11"/>
      <c r="F180" s="11"/>
      <c r="G180" s="11"/>
      <c r="H180" s="10"/>
      <c r="I180" s="18"/>
      <c r="J180" s="11"/>
      <c r="K180" s="51"/>
      <c r="L180" s="18"/>
      <c r="M180" s="18"/>
      <c r="N180" s="11"/>
      <c r="O180" s="11"/>
    </row>
    <row r="181" spans="2:15" ht="12.75">
      <c r="B181"/>
      <c r="C181" t="s">
        <v>11</v>
      </c>
      <c r="D181" s="6" t="s">
        <v>105</v>
      </c>
      <c r="E181"/>
      <c r="F181"/>
      <c r="G181" s="2"/>
      <c r="H181"/>
      <c r="I181"/>
      <c r="J181" s="2"/>
      <c r="K181"/>
      <c r="L181"/>
      <c r="M181"/>
      <c r="N181" s="2"/>
      <c r="O181"/>
    </row>
    <row r="182" spans="2:15" ht="12.75">
      <c r="B182"/>
      <c r="C182"/>
      <c r="D182" s="6"/>
      <c r="E182"/>
      <c r="F182"/>
      <c r="G182" s="49"/>
      <c r="H182"/>
      <c r="I182"/>
      <c r="J182" s="2"/>
      <c r="K182"/>
      <c r="L182"/>
      <c r="M182"/>
      <c r="N182" s="2"/>
      <c r="O182"/>
    </row>
    <row r="183" spans="2:15" ht="49.5" customHeight="1">
      <c r="B183"/>
      <c r="C183"/>
      <c r="D183" s="87" t="s">
        <v>113</v>
      </c>
      <c r="E183" s="87"/>
      <c r="F183" s="87"/>
      <c r="G183" s="87"/>
      <c r="H183" s="87"/>
      <c r="I183" s="87"/>
      <c r="J183" s="87"/>
      <c r="K183" s="87"/>
      <c r="L183" s="87"/>
      <c r="M183" s="87"/>
      <c r="N183" s="87"/>
      <c r="O183" s="87"/>
    </row>
    <row r="184" spans="2:15" ht="12.75" customHeight="1">
      <c r="B184"/>
      <c r="C184"/>
      <c r="D184" s="22"/>
      <c r="E184" s="22"/>
      <c r="F184" s="22"/>
      <c r="G184" s="22"/>
      <c r="H184" s="22"/>
      <c r="I184" s="22"/>
      <c r="J184" s="22"/>
      <c r="K184" s="22"/>
      <c r="L184" s="22"/>
      <c r="M184" s="22"/>
      <c r="N184" s="22"/>
      <c r="O184" s="63"/>
    </row>
    <row r="185" spans="2:15" ht="12.75" customHeight="1">
      <c r="B185"/>
      <c r="C185"/>
      <c r="D185" s="22"/>
      <c r="E185" s="67" t="s">
        <v>94</v>
      </c>
      <c r="F185" s="12"/>
      <c r="G185" s="11"/>
      <c r="H185" s="48"/>
      <c r="I185" s="18"/>
      <c r="J185" s="11"/>
      <c r="K185" s="10"/>
      <c r="L185" s="32"/>
      <c r="M185" s="32"/>
      <c r="N185" s="5"/>
      <c r="O185" s="63">
        <v>1707300</v>
      </c>
    </row>
    <row r="186" spans="2:15" ht="12.75" customHeight="1">
      <c r="B186"/>
      <c r="C186"/>
      <c r="D186" s="22"/>
      <c r="E186" s="83" t="s">
        <v>80</v>
      </c>
      <c r="F186" s="83"/>
      <c r="G186" s="83"/>
      <c r="H186" s="83"/>
      <c r="I186" s="83"/>
      <c r="J186" s="83"/>
      <c r="K186" s="83"/>
      <c r="L186" s="83"/>
      <c r="M186" s="83"/>
      <c r="N186" s="83"/>
      <c r="O186" s="62"/>
    </row>
    <row r="187" spans="2:15" ht="12.75">
      <c r="B187" s="20"/>
      <c r="C187" s="20"/>
      <c r="D187" s="20"/>
      <c r="E187" s="75" t="s">
        <v>84</v>
      </c>
      <c r="F187" s="13"/>
      <c r="G187" s="2"/>
      <c r="H187" s="15"/>
      <c r="I187" s="16"/>
      <c r="J187" s="2"/>
      <c r="K187" s="15"/>
      <c r="L187" s="77"/>
      <c r="M187" s="77"/>
      <c r="N187" s="7"/>
      <c r="O187" s="62">
        <v>1772386</v>
      </c>
    </row>
    <row r="188" spans="2:15" ht="12.75">
      <c r="B188" s="20"/>
      <c r="C188" s="20"/>
      <c r="D188" s="20"/>
      <c r="E188" s="75" t="s">
        <v>98</v>
      </c>
      <c r="F188" s="13"/>
      <c r="G188" s="2"/>
      <c r="H188" s="15"/>
      <c r="I188" s="16"/>
      <c r="J188" s="2"/>
      <c r="K188" s="15"/>
      <c r="L188" s="77"/>
      <c r="M188" s="77"/>
      <c r="N188" s="7"/>
      <c r="O188" s="62">
        <v>1652500</v>
      </c>
    </row>
    <row r="189" spans="2:15" ht="12.75">
      <c r="B189" s="20"/>
      <c r="C189" s="20"/>
      <c r="D189" s="20"/>
      <c r="E189" s="75"/>
      <c r="F189" s="13"/>
      <c r="G189" s="2"/>
      <c r="H189" s="15"/>
      <c r="I189" s="16"/>
      <c r="J189" s="2"/>
      <c r="K189" s="15"/>
      <c r="L189" s="77"/>
      <c r="M189" s="77"/>
      <c r="N189" s="7"/>
      <c r="O189" s="62"/>
    </row>
    <row r="190" spans="2:15" ht="40.5" customHeight="1">
      <c r="B190" s="20"/>
      <c r="C190" s="20"/>
      <c r="D190" s="92" t="s">
        <v>106</v>
      </c>
      <c r="E190" s="92"/>
      <c r="F190" s="92"/>
      <c r="G190" s="92"/>
      <c r="H190" s="92"/>
      <c r="I190" s="92"/>
      <c r="J190" s="92"/>
      <c r="K190" s="92"/>
      <c r="L190" s="92"/>
      <c r="M190" s="92"/>
      <c r="N190" s="92"/>
      <c r="O190" s="92"/>
    </row>
    <row r="191" spans="2:15" ht="12.75" customHeight="1">
      <c r="B191" s="20"/>
      <c r="C191" s="20"/>
      <c r="D191" s="85"/>
      <c r="E191" s="85"/>
      <c r="F191" s="85"/>
      <c r="G191" s="85"/>
      <c r="H191" s="85"/>
      <c r="I191" s="85"/>
      <c r="J191" s="85"/>
      <c r="K191" s="85"/>
      <c r="L191" s="85"/>
      <c r="M191" s="85"/>
      <c r="N191" s="85"/>
      <c r="O191" s="85"/>
    </row>
    <row r="192" spans="2:15" ht="12.75" customHeight="1">
      <c r="B192" s="20"/>
      <c r="C192" s="20"/>
      <c r="D192" s="85" t="s">
        <v>42</v>
      </c>
      <c r="E192" s="86" t="s">
        <v>107</v>
      </c>
      <c r="F192" s="85"/>
      <c r="G192" s="85"/>
      <c r="H192" s="85"/>
      <c r="I192" s="85"/>
      <c r="J192" s="85"/>
      <c r="K192" s="85"/>
      <c r="L192" s="85"/>
      <c r="M192" s="85"/>
      <c r="N192" s="85"/>
      <c r="O192" s="85"/>
    </row>
    <row r="193" spans="2:15" ht="12.75" customHeight="1">
      <c r="B193" s="20"/>
      <c r="C193" s="20"/>
      <c r="D193" s="85"/>
      <c r="E193" s="67" t="s">
        <v>94</v>
      </c>
      <c r="F193" s="12">
        <v>12747</v>
      </c>
      <c r="G193" s="12" t="s">
        <v>44</v>
      </c>
      <c r="H193" s="31" t="s">
        <v>45</v>
      </c>
      <c r="I193" s="18">
        <v>13</v>
      </c>
      <c r="J193" s="11" t="s">
        <v>6</v>
      </c>
      <c r="K193" s="31"/>
      <c r="L193" s="32"/>
      <c r="M193" s="32"/>
      <c r="N193" s="11"/>
      <c r="O193" s="63">
        <f>F193*I193</f>
        <v>165711</v>
      </c>
    </row>
    <row r="194" spans="2:15" ht="12.75" customHeight="1">
      <c r="B194" s="20"/>
      <c r="C194" s="20"/>
      <c r="D194" s="85"/>
      <c r="E194" s="2" t="s">
        <v>80</v>
      </c>
      <c r="F194" s="2"/>
      <c r="G194" s="2"/>
      <c r="H194" s="15"/>
      <c r="I194" s="16"/>
      <c r="J194" s="2"/>
      <c r="K194" s="33"/>
      <c r="L194" s="77"/>
      <c r="M194" s="77"/>
      <c r="N194" s="2"/>
      <c r="O194" s="2"/>
    </row>
    <row r="195" spans="2:15" ht="12.75" customHeight="1">
      <c r="B195" s="20"/>
      <c r="C195" s="20"/>
      <c r="D195" s="85"/>
      <c r="E195" s="75" t="s">
        <v>84</v>
      </c>
      <c r="F195" s="13">
        <v>12643</v>
      </c>
      <c r="G195" s="13" t="s">
        <v>44</v>
      </c>
      <c r="H195" s="76" t="s">
        <v>45</v>
      </c>
      <c r="I195" s="16">
        <v>0</v>
      </c>
      <c r="J195" s="2" t="s">
        <v>6</v>
      </c>
      <c r="K195" s="76" t="s">
        <v>46</v>
      </c>
      <c r="L195" s="77"/>
      <c r="M195" s="77"/>
      <c r="N195" s="2"/>
      <c r="O195" s="62">
        <f>SUM(F195*I195)</f>
        <v>0</v>
      </c>
    </row>
    <row r="196" spans="2:15" ht="12.75" customHeight="1">
      <c r="B196" s="20"/>
      <c r="C196" s="20"/>
      <c r="D196" s="85"/>
      <c r="E196" s="75" t="s">
        <v>98</v>
      </c>
      <c r="F196" s="13">
        <v>12640</v>
      </c>
      <c r="G196" s="13" t="s">
        <v>44</v>
      </c>
      <c r="H196" s="76" t="s">
        <v>45</v>
      </c>
      <c r="I196" s="16">
        <v>0</v>
      </c>
      <c r="J196" s="2" t="s">
        <v>6</v>
      </c>
      <c r="K196" s="76" t="s">
        <v>46</v>
      </c>
      <c r="L196" s="77"/>
      <c r="M196" s="77"/>
      <c r="N196" s="2"/>
      <c r="O196" s="62">
        <f>F196*I196</f>
        <v>0</v>
      </c>
    </row>
    <row r="197" spans="2:15" ht="12.75" customHeight="1">
      <c r="B197" s="20"/>
      <c r="C197" s="20"/>
      <c r="D197" s="85"/>
      <c r="E197" s="75"/>
      <c r="F197" s="13"/>
      <c r="G197" s="13"/>
      <c r="H197" s="76"/>
      <c r="I197" s="16"/>
      <c r="J197" s="2"/>
      <c r="K197" s="76"/>
      <c r="L197" s="77"/>
      <c r="M197" s="77"/>
      <c r="N197" s="2"/>
      <c r="O197" s="62"/>
    </row>
    <row r="198" spans="2:15" ht="12.75" customHeight="1">
      <c r="B198" s="20"/>
      <c r="C198" s="20"/>
      <c r="D198" s="85"/>
      <c r="E198" s="75"/>
      <c r="F198" s="13"/>
      <c r="G198" s="13"/>
      <c r="H198" s="76"/>
      <c r="I198" s="16"/>
      <c r="J198" s="2"/>
      <c r="K198" s="76"/>
      <c r="L198" s="77"/>
      <c r="M198" s="77"/>
      <c r="N198" s="2"/>
      <c r="O198" s="62"/>
    </row>
    <row r="199" spans="2:15" ht="12.75" customHeight="1">
      <c r="B199" s="20"/>
      <c r="C199" s="20"/>
      <c r="D199" s="85" t="s">
        <v>47</v>
      </c>
      <c r="E199" s="86" t="s">
        <v>108</v>
      </c>
      <c r="F199" s="85"/>
      <c r="G199" s="85"/>
      <c r="H199" s="85"/>
      <c r="I199" s="85"/>
      <c r="J199" s="85"/>
      <c r="K199" s="85"/>
      <c r="L199" s="85"/>
      <c r="M199" s="85"/>
      <c r="N199" s="85"/>
      <c r="O199" s="85"/>
    </row>
    <row r="200" spans="2:15" ht="12.75" customHeight="1">
      <c r="B200" s="20"/>
      <c r="C200" s="20"/>
      <c r="D200" s="85"/>
      <c r="E200" s="67" t="s">
        <v>94</v>
      </c>
      <c r="F200" s="12">
        <v>460</v>
      </c>
      <c r="G200" s="12" t="s">
        <v>44</v>
      </c>
      <c r="H200" s="31" t="s">
        <v>45</v>
      </c>
      <c r="I200" s="18">
        <v>114</v>
      </c>
      <c r="J200" s="11" t="s">
        <v>6</v>
      </c>
      <c r="K200" s="31"/>
      <c r="L200" s="32"/>
      <c r="M200" s="32"/>
      <c r="N200" s="11"/>
      <c r="O200" s="63">
        <f>F200*I200</f>
        <v>52440</v>
      </c>
    </row>
    <row r="201" spans="2:15" ht="12.75" customHeight="1">
      <c r="B201" s="20"/>
      <c r="C201" s="20"/>
      <c r="D201" s="85"/>
      <c r="E201" s="2" t="s">
        <v>80</v>
      </c>
      <c r="F201" s="2"/>
      <c r="G201" s="2"/>
      <c r="H201" s="15"/>
      <c r="I201" s="16"/>
      <c r="J201" s="2"/>
      <c r="K201" s="33"/>
      <c r="L201" s="77"/>
      <c r="M201" s="77"/>
      <c r="N201" s="2"/>
      <c r="O201" s="2"/>
    </row>
    <row r="202" spans="2:15" ht="12.75" customHeight="1">
      <c r="B202" s="20"/>
      <c r="C202" s="20"/>
      <c r="D202" s="85"/>
      <c r="E202" s="75" t="s">
        <v>84</v>
      </c>
      <c r="F202" s="13">
        <v>601</v>
      </c>
      <c r="G202" s="13" t="s">
        <v>44</v>
      </c>
      <c r="H202" s="76" t="s">
        <v>45</v>
      </c>
      <c r="I202" s="16">
        <v>0</v>
      </c>
      <c r="J202" s="2" t="s">
        <v>6</v>
      </c>
      <c r="K202" s="76" t="s">
        <v>46</v>
      </c>
      <c r="L202" s="77"/>
      <c r="M202" s="77"/>
      <c r="N202" s="2"/>
      <c r="O202" s="62">
        <f>SUM(F202*I202)</f>
        <v>0</v>
      </c>
    </row>
    <row r="203" spans="2:15" ht="12.75" customHeight="1">
      <c r="B203" s="20"/>
      <c r="C203" s="20"/>
      <c r="D203" s="85"/>
      <c r="E203" s="75" t="s">
        <v>98</v>
      </c>
      <c r="F203" s="13">
        <v>480</v>
      </c>
      <c r="G203" s="13" t="s">
        <v>44</v>
      </c>
      <c r="H203" s="76" t="s">
        <v>45</v>
      </c>
      <c r="I203" s="16">
        <v>0</v>
      </c>
      <c r="J203" s="2" t="s">
        <v>6</v>
      </c>
      <c r="K203" s="76" t="s">
        <v>46</v>
      </c>
      <c r="L203" s="77"/>
      <c r="M203" s="77"/>
      <c r="N203" s="2"/>
      <c r="O203" s="62">
        <f>F203*I203</f>
        <v>0</v>
      </c>
    </row>
    <row r="204" spans="2:15" ht="12.75" customHeight="1">
      <c r="B204" s="20"/>
      <c r="C204" s="20"/>
      <c r="D204" s="85"/>
      <c r="E204" s="75"/>
      <c r="F204" s="13"/>
      <c r="G204" s="13"/>
      <c r="H204" s="76"/>
      <c r="I204" s="16"/>
      <c r="J204" s="2"/>
      <c r="K204" s="76"/>
      <c r="L204" s="77"/>
      <c r="M204" s="77"/>
      <c r="N204" s="2"/>
      <c r="O204" s="62"/>
    </row>
    <row r="205" spans="2:15" ht="12.75" customHeight="1">
      <c r="B205" s="20"/>
      <c r="C205" s="20"/>
      <c r="D205" s="85"/>
      <c r="E205" s="75"/>
      <c r="F205" s="13"/>
      <c r="G205" s="13"/>
      <c r="H205" s="76"/>
      <c r="I205" s="16"/>
      <c r="J205" s="2"/>
      <c r="K205" s="76"/>
      <c r="L205" s="77"/>
      <c r="M205" s="77"/>
      <c r="N205" s="2"/>
      <c r="O205" s="62"/>
    </row>
    <row r="206" spans="2:15" ht="12.75" customHeight="1">
      <c r="B206" s="20"/>
      <c r="C206" s="20"/>
      <c r="D206" s="85" t="s">
        <v>110</v>
      </c>
      <c r="E206" s="86" t="s">
        <v>109</v>
      </c>
      <c r="F206" s="85"/>
      <c r="G206" s="85"/>
      <c r="H206" s="85"/>
      <c r="I206" s="85"/>
      <c r="J206" s="85"/>
      <c r="K206" s="85"/>
      <c r="L206" s="85"/>
      <c r="M206" s="85"/>
      <c r="N206" s="85"/>
      <c r="O206" s="85"/>
    </row>
    <row r="207" spans="2:15" ht="12.75" customHeight="1">
      <c r="B207" s="20"/>
      <c r="C207" s="20"/>
      <c r="D207" s="85"/>
      <c r="E207" s="67" t="s">
        <v>94</v>
      </c>
      <c r="F207" s="12">
        <v>1927</v>
      </c>
      <c r="G207" s="12" t="s">
        <v>44</v>
      </c>
      <c r="H207" s="31" t="s">
        <v>45</v>
      </c>
      <c r="I207" s="18">
        <v>96</v>
      </c>
      <c r="J207" s="11" t="s">
        <v>6</v>
      </c>
      <c r="K207" s="31"/>
      <c r="L207" s="32"/>
      <c r="M207" s="32"/>
      <c r="N207" s="11"/>
      <c r="O207" s="63">
        <f>F207*I207</f>
        <v>184992</v>
      </c>
    </row>
    <row r="208" spans="2:15" ht="12.75" customHeight="1">
      <c r="B208" s="20"/>
      <c r="C208" s="20"/>
      <c r="D208" s="85"/>
      <c r="E208" s="2" t="s">
        <v>80</v>
      </c>
      <c r="F208" s="2"/>
      <c r="G208" s="2"/>
      <c r="H208" s="15"/>
      <c r="I208" s="16"/>
      <c r="J208" s="2"/>
      <c r="K208" s="33"/>
      <c r="L208" s="77"/>
      <c r="M208" s="77"/>
      <c r="N208" s="2"/>
      <c r="O208" s="2"/>
    </row>
    <row r="209" spans="2:15" ht="12.75" customHeight="1">
      <c r="B209" s="20"/>
      <c r="C209" s="20"/>
      <c r="D209" s="85"/>
      <c r="E209" s="75" t="s">
        <v>84</v>
      </c>
      <c r="F209" s="13">
        <v>585</v>
      </c>
      <c r="G209" s="13" t="s">
        <v>44</v>
      </c>
      <c r="H209" s="76" t="s">
        <v>45</v>
      </c>
      <c r="I209" s="16">
        <v>0</v>
      </c>
      <c r="J209" s="2" t="s">
        <v>6</v>
      </c>
      <c r="K209" s="76" t="s">
        <v>46</v>
      </c>
      <c r="L209" s="77"/>
      <c r="M209" s="77"/>
      <c r="N209" s="2"/>
      <c r="O209" s="62">
        <f>SUM(F209*I209)</f>
        <v>0</v>
      </c>
    </row>
    <row r="210" spans="2:15" ht="12.75" customHeight="1">
      <c r="B210" s="20"/>
      <c r="C210" s="20"/>
      <c r="D210" s="85"/>
      <c r="E210" s="75" t="s">
        <v>98</v>
      </c>
      <c r="F210" s="13">
        <v>830</v>
      </c>
      <c r="G210" s="13" t="s">
        <v>44</v>
      </c>
      <c r="H210" s="76" t="s">
        <v>45</v>
      </c>
      <c r="I210" s="16">
        <v>0</v>
      </c>
      <c r="J210" s="2" t="s">
        <v>6</v>
      </c>
      <c r="K210" s="76" t="s">
        <v>46</v>
      </c>
      <c r="L210" s="77"/>
      <c r="M210" s="77"/>
      <c r="N210" s="2"/>
      <c r="O210" s="62">
        <f>F210*I210</f>
        <v>0</v>
      </c>
    </row>
    <row r="211" spans="2:15" ht="12.75" customHeight="1">
      <c r="B211" s="20"/>
      <c r="C211" s="20"/>
      <c r="D211" s="85"/>
      <c r="E211" s="75"/>
      <c r="F211" s="13"/>
      <c r="G211" s="13"/>
      <c r="H211" s="76"/>
      <c r="I211" s="16"/>
      <c r="J211" s="2"/>
      <c r="K211" s="76"/>
      <c r="L211" s="77"/>
      <c r="M211" s="77"/>
      <c r="N211" s="2"/>
      <c r="O211" s="62"/>
    </row>
    <row r="212" spans="2:15" ht="12.75">
      <c r="B212"/>
      <c r="C212"/>
      <c r="D212" s="22"/>
      <c r="E212" s="22"/>
      <c r="F212" s="22"/>
      <c r="G212" s="22"/>
      <c r="H212" s="22"/>
      <c r="I212" s="22"/>
      <c r="J212" s="22"/>
      <c r="K212" s="22"/>
      <c r="L212" s="22"/>
      <c r="M212" s="22"/>
      <c r="N212" s="22"/>
      <c r="O212" s="22"/>
    </row>
    <row r="213" spans="2:15" ht="12">
      <c r="B213" s="11"/>
      <c r="C213" s="11"/>
      <c r="D213" s="11"/>
      <c r="E213" s="2"/>
      <c r="F213" s="2"/>
      <c r="G213" s="2"/>
      <c r="H213" s="15"/>
      <c r="I213" s="16"/>
      <c r="J213" s="11"/>
      <c r="K213" s="33"/>
      <c r="L213" s="16"/>
      <c r="M213" s="16"/>
      <c r="N213" s="11"/>
      <c r="O213" s="11"/>
    </row>
    <row r="214" spans="2:15" ht="12.75">
      <c r="B214" s="56" t="s">
        <v>56</v>
      </c>
      <c r="C214" s="56" t="s">
        <v>121</v>
      </c>
      <c r="D214" s="56"/>
      <c r="E214" s="56"/>
      <c r="F214" s="56"/>
      <c r="G214" s="57"/>
      <c r="H214" s="56"/>
      <c r="I214" s="56"/>
      <c r="J214" s="57"/>
      <c r="K214" s="56"/>
      <c r="L214" s="56"/>
      <c r="M214" s="56"/>
      <c r="N214" s="57"/>
      <c r="O214" s="56"/>
    </row>
    <row r="215" spans="2:15" ht="12">
      <c r="B215" s="2"/>
      <c r="C215" s="2"/>
      <c r="D215" s="2"/>
      <c r="E215" s="2"/>
      <c r="F215" s="2"/>
      <c r="G215" s="2"/>
      <c r="H215" s="2"/>
      <c r="I215" s="11"/>
      <c r="J215" s="2"/>
      <c r="K215" s="2"/>
      <c r="L215" s="2"/>
      <c r="M215" s="2"/>
      <c r="N215" s="2"/>
      <c r="O215" s="2"/>
    </row>
    <row r="216" spans="2:15" ht="12">
      <c r="B216" s="2"/>
      <c r="C216" s="5" t="s">
        <v>61</v>
      </c>
      <c r="D216" s="2"/>
      <c r="E216" s="2"/>
      <c r="F216" s="2"/>
      <c r="G216" s="2"/>
      <c r="H216" s="2"/>
      <c r="I216" s="11"/>
      <c r="J216" s="5" t="s">
        <v>62</v>
      </c>
      <c r="K216" s="11"/>
      <c r="L216" s="11"/>
      <c r="M216" s="11"/>
      <c r="N216" s="18"/>
      <c r="O216" s="11"/>
    </row>
    <row r="217" spans="2:15" ht="12">
      <c r="B217" s="2"/>
      <c r="C217" s="2"/>
      <c r="D217" s="2"/>
      <c r="E217" s="2"/>
      <c r="F217" s="2"/>
      <c r="G217" s="2"/>
      <c r="H217" s="2"/>
      <c r="I217" s="11"/>
      <c r="J217" s="11"/>
      <c r="K217" s="11"/>
      <c r="L217" s="11"/>
      <c r="M217" s="11"/>
      <c r="N217" s="18"/>
      <c r="O217" s="11"/>
    </row>
    <row r="218" spans="2:15" ht="12.75">
      <c r="B218"/>
      <c r="C218" s="2" t="s">
        <v>63</v>
      </c>
      <c r="D218" s="2"/>
      <c r="E218" s="2"/>
      <c r="F218" s="13">
        <f>SUM(O98)</f>
        <v>3810000</v>
      </c>
      <c r="G218" s="11" t="s">
        <v>6</v>
      </c>
      <c r="H218"/>
      <c r="I218" s="2"/>
      <c r="J218" s="2" t="s">
        <v>104</v>
      </c>
      <c r="K218" s="11"/>
      <c r="L218" s="11"/>
      <c r="M218" s="11"/>
      <c r="N218" s="13">
        <f>SUM(O185)</f>
        <v>1707300</v>
      </c>
      <c r="O218" s="11" t="s">
        <v>6</v>
      </c>
    </row>
    <row r="219" spans="2:15" ht="12.75">
      <c r="B219"/>
      <c r="C219" s="2" t="s">
        <v>64</v>
      </c>
      <c r="D219" s="2"/>
      <c r="E219" s="2"/>
      <c r="F219" s="13">
        <f>SUM(O107)</f>
        <v>1375787</v>
      </c>
      <c r="G219" s="11" t="s">
        <v>6</v>
      </c>
      <c r="H219"/>
      <c r="I219" s="2"/>
      <c r="J219" s="2"/>
      <c r="K219" s="2"/>
      <c r="L219" s="2"/>
      <c r="M219" s="2"/>
      <c r="N219" s="16"/>
      <c r="O219" s="11"/>
    </row>
    <row r="220" spans="2:15" ht="12.75">
      <c r="B220"/>
      <c r="C220" s="2" t="s">
        <v>82</v>
      </c>
      <c r="D220" s="2"/>
      <c r="E220" s="2"/>
      <c r="F220" s="13">
        <f>O117</f>
        <v>30000</v>
      </c>
      <c r="G220" s="11" t="s">
        <v>6</v>
      </c>
      <c r="H220"/>
      <c r="I220" s="2"/>
      <c r="J220" s="58" t="s">
        <v>50</v>
      </c>
      <c r="K220" s="59"/>
      <c r="L220" s="59"/>
      <c r="M220" s="59"/>
      <c r="N220" s="61">
        <f>N218</f>
        <v>1707300</v>
      </c>
      <c r="O220" s="60" t="s">
        <v>6</v>
      </c>
    </row>
    <row r="221" spans="2:15" ht="12.75">
      <c r="B221"/>
      <c r="C221" s="2" t="s">
        <v>81</v>
      </c>
      <c r="D221" s="2"/>
      <c r="E221" s="2"/>
      <c r="F221" s="13">
        <f>O128</f>
        <v>47400</v>
      </c>
      <c r="G221" s="11" t="s">
        <v>6</v>
      </c>
      <c r="H221"/>
      <c r="I221" s="2"/>
      <c r="J221" s="81"/>
      <c r="K221" s="81"/>
      <c r="L221" s="81"/>
      <c r="M221" s="81"/>
      <c r="N221" s="82"/>
      <c r="O221" s="81"/>
    </row>
    <row r="222" spans="2:15" ht="12.75">
      <c r="B222"/>
      <c r="C222" s="2" t="s">
        <v>114</v>
      </c>
      <c r="D222" s="2"/>
      <c r="E222" s="2"/>
      <c r="F222" s="13">
        <f>O141</f>
        <v>4296000</v>
      </c>
      <c r="G222" s="11" t="s">
        <v>6</v>
      </c>
      <c r="H222"/>
      <c r="I222" s="2"/>
      <c r="J222" s="2"/>
      <c r="K222" s="2"/>
      <c r="L222" s="16"/>
      <c r="M222" s="16"/>
      <c r="N222" s="2"/>
      <c r="O222"/>
    </row>
    <row r="223" spans="2:15" ht="12.75">
      <c r="B223"/>
      <c r="C223" s="2" t="s">
        <v>115</v>
      </c>
      <c r="D223" s="2"/>
      <c r="E223" s="2"/>
      <c r="F223" s="13">
        <f>O154</f>
        <v>11985</v>
      </c>
      <c r="G223" s="11" t="s">
        <v>6</v>
      </c>
      <c r="H223"/>
      <c r="I223" s="2"/>
      <c r="J223" s="2"/>
      <c r="K223" s="2"/>
      <c r="L223" s="16"/>
      <c r="M223" s="16"/>
      <c r="N223" s="2"/>
      <c r="O223"/>
    </row>
    <row r="224" spans="2:15" ht="12.75">
      <c r="B224"/>
      <c r="C224" s="2" t="s">
        <v>116</v>
      </c>
      <c r="D224" s="2"/>
      <c r="E224" s="2"/>
      <c r="F224" s="13">
        <f>O165</f>
        <v>7000</v>
      </c>
      <c r="G224" s="11" t="s">
        <v>6</v>
      </c>
      <c r="H224"/>
      <c r="I224" s="2"/>
      <c r="J224" s="2"/>
      <c r="K224" s="2"/>
      <c r="L224" s="16"/>
      <c r="M224" s="16"/>
      <c r="N224" s="2"/>
      <c r="O224"/>
    </row>
    <row r="225" spans="2:15" ht="12.75">
      <c r="B225"/>
      <c r="C225" s="2" t="s">
        <v>117</v>
      </c>
      <c r="D225" s="2"/>
      <c r="E225" s="2"/>
      <c r="F225" s="13">
        <f>O175</f>
        <v>36000</v>
      </c>
      <c r="G225" s="11" t="s">
        <v>6</v>
      </c>
      <c r="H225"/>
      <c r="I225" s="2"/>
      <c r="J225" s="2"/>
      <c r="K225" s="2"/>
      <c r="L225" s="16"/>
      <c r="M225" s="16"/>
      <c r="N225" s="2"/>
      <c r="O225"/>
    </row>
    <row r="226" spans="2:15" ht="12.75">
      <c r="B226"/>
      <c r="C226" s="2" t="s">
        <v>118</v>
      </c>
      <c r="D226" s="2"/>
      <c r="E226" s="2"/>
      <c r="F226" s="13">
        <f>O193</f>
        <v>165711</v>
      </c>
      <c r="G226" s="11" t="s">
        <v>6</v>
      </c>
      <c r="H226"/>
      <c r="I226"/>
      <c r="J226" s="2"/>
      <c r="K226"/>
      <c r="L226"/>
      <c r="M226"/>
      <c r="N226" s="2"/>
      <c r="O226"/>
    </row>
    <row r="227" spans="2:15" ht="12.75">
      <c r="B227"/>
      <c r="C227" s="2" t="s">
        <v>119</v>
      </c>
      <c r="D227" s="2"/>
      <c r="E227" s="2"/>
      <c r="F227" s="13">
        <f>O200</f>
        <v>52440</v>
      </c>
      <c r="G227" s="11" t="s">
        <v>6</v>
      </c>
      <c r="H227"/>
      <c r="I227"/>
      <c r="J227" s="2"/>
      <c r="K227"/>
      <c r="L227"/>
      <c r="M227"/>
      <c r="N227" s="2"/>
      <c r="O227"/>
    </row>
    <row r="228" spans="2:15" ht="12.75">
      <c r="B228"/>
      <c r="C228" s="2" t="s">
        <v>120</v>
      </c>
      <c r="D228" s="2"/>
      <c r="E228" s="2"/>
      <c r="F228" s="13">
        <f>O207</f>
        <v>184992</v>
      </c>
      <c r="G228" s="11" t="s">
        <v>6</v>
      </c>
      <c r="H228"/>
      <c r="I228"/>
      <c r="J228" s="2"/>
      <c r="K228"/>
      <c r="L228"/>
      <c r="M228"/>
      <c r="N228" s="2"/>
      <c r="O228"/>
    </row>
    <row r="229" spans="2:15" ht="12.75">
      <c r="B229"/>
      <c r="C229" s="2"/>
      <c r="D229" s="2"/>
      <c r="E229" s="2"/>
      <c r="F229" s="2"/>
      <c r="G229" s="11"/>
      <c r="H229"/>
      <c r="I229"/>
      <c r="J229" s="2"/>
      <c r="K229"/>
      <c r="L229"/>
      <c r="M229"/>
      <c r="N229" s="2"/>
      <c r="O229"/>
    </row>
    <row r="230" spans="2:15" ht="12.75">
      <c r="B230"/>
      <c r="C230" s="58" t="s">
        <v>50</v>
      </c>
      <c r="D230" s="59"/>
      <c r="E230" s="59"/>
      <c r="F230" s="61">
        <f>SUM(F218:F229)</f>
        <v>10017315</v>
      </c>
      <c r="G230" s="60" t="s">
        <v>6</v>
      </c>
      <c r="H230"/>
      <c r="I230"/>
      <c r="J230" s="2"/>
      <c r="K230"/>
      <c r="L230"/>
      <c r="M230"/>
      <c r="N230" s="2"/>
      <c r="O230"/>
    </row>
    <row r="231" spans="2:15" ht="16.5" customHeight="1">
      <c r="B231" s="20"/>
      <c r="H231" s="18"/>
      <c r="I231" s="18"/>
      <c r="J231" s="18"/>
      <c r="K231" s="18"/>
      <c r="L231" s="18"/>
      <c r="M231" s="18"/>
      <c r="N231" s="11"/>
      <c r="O231" s="20"/>
    </row>
    <row r="232" ht="11.25">
      <c r="F232" s="84"/>
    </row>
    <row r="233" spans="6:12" ht="12">
      <c r="F233" s="84"/>
      <c r="L233" s="68"/>
    </row>
    <row r="237" ht="11.25">
      <c r="F237" s="84"/>
    </row>
  </sheetData>
  <mergeCells count="26">
    <mergeCell ref="D152:O152"/>
    <mergeCell ref="D163:O163"/>
    <mergeCell ref="D183:O183"/>
    <mergeCell ref="D190:O190"/>
    <mergeCell ref="D173:O173"/>
    <mergeCell ref="D139:O139"/>
    <mergeCell ref="A3:O3"/>
    <mergeCell ref="A4:O4"/>
    <mergeCell ref="A5:O5"/>
    <mergeCell ref="A6:O6"/>
    <mergeCell ref="C80:O80"/>
    <mergeCell ref="E96:O96"/>
    <mergeCell ref="E105:O105"/>
    <mergeCell ref="C63:O63"/>
    <mergeCell ref="C65:O65"/>
    <mergeCell ref="C53:O53"/>
    <mergeCell ref="C55:O55"/>
    <mergeCell ref="C57:O57"/>
    <mergeCell ref="C59:O59"/>
    <mergeCell ref="C61:O61"/>
    <mergeCell ref="D126:O126"/>
    <mergeCell ref="E115:O115"/>
    <mergeCell ref="C67:O67"/>
    <mergeCell ref="C76:O76"/>
    <mergeCell ref="C78:O78"/>
    <mergeCell ref="C82:O82"/>
  </mergeCells>
  <printOptions/>
  <pageMargins left="0.6299212598425197" right="0.6299212598425197" top="0.4330708661417323" bottom="0.3937007874015748" header="0.2362204724409449" footer="0.2362204724409449"/>
  <pageSetup horizontalDpi="300" verticalDpi="300" orientation="portrait" paperSize="9" scale="79" r:id="rId1"/>
  <rowBreaks count="3" manualBreakCount="3">
    <brk id="63" max="255" man="1"/>
    <brk id="121" max="255" man="1"/>
    <brk id="18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Kreisverwaltung Coesfeld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Anwender</dc:creator>
  <cp:keywords/>
  <dc:description/>
  <cp:lastModifiedBy>Anwender</cp:lastModifiedBy>
  <cp:lastPrinted>2011-10-14T09:29:51Z</cp:lastPrinted>
  <dcterms:created xsi:type="dcterms:W3CDTF">2007-09-19T08:15:39Z</dcterms:created>
  <dcterms:modified xsi:type="dcterms:W3CDTF">2011-10-14T09:30:46Z</dcterms:modified>
  <cp:category/>
  <cp:version/>
  <cp:contentType/>
  <cp:contentStatus/>
</cp:coreProperties>
</file>