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949" activeTab="1"/>
  </bookViews>
  <sheets>
    <sheet name="Werte" sheetId="1" r:id="rId1"/>
    <sheet name="Gründe der HF-Überschreitungen" sheetId="2" r:id="rId2"/>
  </sheets>
  <definedNames/>
  <calcPr fullCalcOnLoad="1"/>
</workbook>
</file>

<file path=xl/sharedStrings.xml><?xml version="1.0" encoding="utf-8"?>
<sst xmlns="http://schemas.openxmlformats.org/spreadsheetml/2006/main" count="73" uniqueCount="47">
  <si>
    <t>Einsatzort</t>
  </si>
  <si>
    <t>bis zu 4 Minuten</t>
  </si>
  <si>
    <t>5 und 6 Minuten</t>
  </si>
  <si>
    <t>7 und 8 Minuten</t>
  </si>
  <si>
    <t>9 und 10 Minuten</t>
  </si>
  <si>
    <t>11 und 12 Minuten</t>
  </si>
  <si>
    <t>über 12 Minuten</t>
  </si>
  <si>
    <t>Ascheberg</t>
  </si>
  <si>
    <t>Billerbeck</t>
  </si>
  <si>
    <t>Coesfeld</t>
  </si>
  <si>
    <t>Dülmen</t>
  </si>
  <si>
    <t>Havixbeck</t>
  </si>
  <si>
    <t>Lüdinghausen</t>
  </si>
  <si>
    <t>Nordkirchen</t>
  </si>
  <si>
    <t>Nottuln</t>
  </si>
  <si>
    <t>Olfen</t>
  </si>
  <si>
    <t>Rosendahl</t>
  </si>
  <si>
    <t>Senden</t>
  </si>
  <si>
    <t>Kreis</t>
  </si>
  <si>
    <t>Summe</t>
  </si>
  <si>
    <t>Hav. mit EH</t>
  </si>
  <si>
    <t>-</t>
  </si>
  <si>
    <t>Summen</t>
  </si>
  <si>
    <t>Grund</t>
  </si>
  <si>
    <t>Asche-berg</t>
  </si>
  <si>
    <t>Biller-beck</t>
  </si>
  <si>
    <t>Havix-beck</t>
  </si>
  <si>
    <t>Lüding-hausen</t>
  </si>
  <si>
    <t>Nord-kirchen</t>
  </si>
  <si>
    <t>Rosen-dahl</t>
  </si>
  <si>
    <t>Weiter Anfahrtsweg im Gebiet der zuständigen Wache</t>
  </si>
  <si>
    <t>Zuständiger RTW im Notfalleinsatz</t>
  </si>
  <si>
    <t>Zust. RTW im KT-Einsatz (außerhalb KTW-Zeiten)</t>
  </si>
  <si>
    <t>Zust. RTW im KT-Einsatz (Intensiv- oder Inkubatortransport)</t>
  </si>
  <si>
    <t>Zust. RTW im KT-Einsatz (KTW auf lange Zeit ausgelastet)</t>
  </si>
  <si>
    <t>Zust. RTW im KT-Einsatz (dringender KT)</t>
  </si>
  <si>
    <t>Zust. RTW im KT-Einsatz (nur kurzer Transportweg)</t>
  </si>
  <si>
    <t>Verkehrsbedingte Gründe</t>
  </si>
  <si>
    <t>Schlechte Witterung</t>
  </si>
  <si>
    <t>Einsatzstelle schwer auffindbar</t>
  </si>
  <si>
    <t>Ortsangabe nicht zutreffend</t>
  </si>
  <si>
    <t>Statusmeldung nicht auswertbar</t>
  </si>
  <si>
    <t>Sonstige Gründe</t>
  </si>
  <si>
    <t>Folgeeinsatz (Einsatzmittel noch in früheren Einsatz)</t>
  </si>
  <si>
    <t>Coes-feld</t>
  </si>
  <si>
    <t>Nr.</t>
  </si>
  <si>
    <t>Anteile Kreis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</si>
</sst>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_-* #,##0.00\ [$€-1]_-;\-* #,##0.00\ [$€-1]_-;_-* &quot;-&quot;??\ [$€-1]_-"/>
    <numFmt numFmtId="166" formatCode="0.0"/>
    <numFmt numFmtId="167" formatCode="#,##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18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" xfId="18" applyNumberForma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5" xfId="18" applyNumberFormat="1" applyBorder="1" applyAlignment="1">
      <alignment horizontal="center"/>
    </xf>
    <xf numFmtId="164" fontId="0" fillId="0" borderId="16" xfId="18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9" xfId="18" applyNumberFormat="1" applyBorder="1" applyAlignment="1">
      <alignment horizontal="center"/>
    </xf>
    <xf numFmtId="164" fontId="0" fillId="0" borderId="20" xfId="18" applyNumberFormat="1" applyBorder="1" applyAlignment="1">
      <alignment horizontal="center"/>
    </xf>
    <xf numFmtId="0" fontId="1" fillId="0" borderId="17" xfId="0" applyFont="1" applyFill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7" xfId="18" applyNumberFormat="1" applyFont="1" applyBorder="1" applyAlignment="1">
      <alignment horizontal="center"/>
    </xf>
    <xf numFmtId="164" fontId="1" fillId="0" borderId="18" xfId="18" applyNumberFormat="1" applyFont="1" applyBorder="1" applyAlignment="1">
      <alignment horizontal="center"/>
    </xf>
    <xf numFmtId="0" fontId="2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9" fontId="4" fillId="0" borderId="28" xfId="18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9" fontId="4" fillId="0" borderId="30" xfId="18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9" fontId="4" fillId="0" borderId="34" xfId="18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9" fontId="4" fillId="0" borderId="4" xfId="18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3" bestFit="1" customWidth="1"/>
    <col min="2" max="14" width="8.57421875" style="2" customWidth="1"/>
    <col min="15" max="16384" width="11.421875" style="2" customWidth="1"/>
  </cols>
  <sheetData>
    <row r="1" spans="1:15" s="1" customFormat="1" ht="33" customHeight="1">
      <c r="A1" s="35">
        <v>2003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4"/>
    </row>
    <row r="2" spans="1:15" ht="12.75">
      <c r="A2" s="23" t="s">
        <v>0</v>
      </c>
      <c r="B2" s="24" t="s">
        <v>19</v>
      </c>
      <c r="C2" s="25" t="s">
        <v>1</v>
      </c>
      <c r="D2" s="26"/>
      <c r="E2" s="25" t="s">
        <v>2</v>
      </c>
      <c r="F2" s="26"/>
      <c r="G2" s="25" t="s">
        <v>3</v>
      </c>
      <c r="H2" s="26"/>
      <c r="I2" s="25" t="s">
        <v>4</v>
      </c>
      <c r="J2" s="26"/>
      <c r="K2" s="25" t="s">
        <v>5</v>
      </c>
      <c r="L2" s="26"/>
      <c r="M2" s="25" t="s">
        <v>6</v>
      </c>
      <c r="N2" s="26"/>
      <c r="O2" s="15"/>
    </row>
    <row r="3" spans="1:15" ht="12.75">
      <c r="A3" s="19" t="s">
        <v>7</v>
      </c>
      <c r="B3" s="20">
        <v>358</v>
      </c>
      <c r="C3" s="21">
        <v>114</v>
      </c>
      <c r="D3" s="22">
        <v>0.31843575418994413</v>
      </c>
      <c r="E3" s="21">
        <v>63</v>
      </c>
      <c r="F3" s="22">
        <v>0.17597765363128492</v>
      </c>
      <c r="G3" s="21">
        <v>67</v>
      </c>
      <c r="H3" s="22">
        <v>0.1871508379888268</v>
      </c>
      <c r="I3" s="21">
        <v>72</v>
      </c>
      <c r="J3" s="22">
        <v>0.2011173184357542</v>
      </c>
      <c r="K3" s="21">
        <v>25</v>
      </c>
      <c r="L3" s="22">
        <v>0.06983240223463687</v>
      </c>
      <c r="M3" s="21">
        <v>17</v>
      </c>
      <c r="N3" s="22">
        <v>0.04748603351955307</v>
      </c>
      <c r="O3" s="15"/>
    </row>
    <row r="4" spans="1:15" ht="12.75">
      <c r="A4" s="3" t="s">
        <v>8</v>
      </c>
      <c r="B4" s="17">
        <v>244</v>
      </c>
      <c r="C4" s="18">
        <v>91</v>
      </c>
      <c r="D4" s="16">
        <v>0.3729508196721312</v>
      </c>
      <c r="E4" s="18">
        <v>58</v>
      </c>
      <c r="F4" s="16">
        <v>0.23770491803278687</v>
      </c>
      <c r="G4" s="18">
        <v>28</v>
      </c>
      <c r="H4" s="16">
        <v>0.11475409836065574</v>
      </c>
      <c r="I4" s="18">
        <v>22</v>
      </c>
      <c r="J4" s="16">
        <v>0.09016393442622951</v>
      </c>
      <c r="K4" s="18">
        <v>22</v>
      </c>
      <c r="L4" s="16">
        <v>0.09016393442622951</v>
      </c>
      <c r="M4" s="18">
        <v>23</v>
      </c>
      <c r="N4" s="16">
        <v>0.0942622950819672</v>
      </c>
      <c r="O4" s="15"/>
    </row>
    <row r="5" spans="1:15" ht="12.75">
      <c r="A5" s="3" t="s">
        <v>9</v>
      </c>
      <c r="B5" s="17">
        <v>957</v>
      </c>
      <c r="C5" s="18">
        <v>434</v>
      </c>
      <c r="D5" s="16">
        <v>0.4535005224660397</v>
      </c>
      <c r="E5" s="18">
        <v>267</v>
      </c>
      <c r="F5" s="16">
        <v>0.27899686520376177</v>
      </c>
      <c r="G5" s="18">
        <v>133</v>
      </c>
      <c r="H5" s="16">
        <v>0.13897596656217345</v>
      </c>
      <c r="I5" s="18">
        <v>47</v>
      </c>
      <c r="J5" s="16">
        <v>0.04911180773249739</v>
      </c>
      <c r="K5" s="18">
        <v>31</v>
      </c>
      <c r="L5" s="16">
        <v>0.03239289446185998</v>
      </c>
      <c r="M5" s="18">
        <v>45</v>
      </c>
      <c r="N5" s="16">
        <v>0.047021943573667714</v>
      </c>
      <c r="O5" s="15"/>
    </row>
    <row r="6" spans="1:15" ht="12.75">
      <c r="A6" s="3" t="s">
        <v>10</v>
      </c>
      <c r="B6" s="17">
        <v>1392</v>
      </c>
      <c r="C6" s="18">
        <v>498</v>
      </c>
      <c r="D6" s="16">
        <v>0.3577586206896552</v>
      </c>
      <c r="E6" s="18">
        <v>332</v>
      </c>
      <c r="F6" s="16">
        <v>0.23850574712643677</v>
      </c>
      <c r="G6" s="18">
        <v>223</v>
      </c>
      <c r="H6" s="16">
        <v>0.16020114942528735</v>
      </c>
      <c r="I6" s="18">
        <v>189</v>
      </c>
      <c r="J6" s="16">
        <v>0.13577586206896552</v>
      </c>
      <c r="K6" s="18">
        <v>78</v>
      </c>
      <c r="L6" s="16">
        <v>0.05603448275862069</v>
      </c>
      <c r="M6" s="18">
        <v>72</v>
      </c>
      <c r="N6" s="16">
        <v>0.05172413793103448</v>
      </c>
      <c r="O6" s="15"/>
    </row>
    <row r="7" spans="1:15" ht="12.75">
      <c r="A7" s="3" t="s">
        <v>11</v>
      </c>
      <c r="B7" s="17">
        <v>274</v>
      </c>
      <c r="C7" s="18">
        <v>5</v>
      </c>
      <c r="D7" s="16">
        <v>0.01824817518248175</v>
      </c>
      <c r="E7" s="18">
        <v>4</v>
      </c>
      <c r="F7" s="16">
        <v>0.014598540145985401</v>
      </c>
      <c r="G7" s="18">
        <v>50</v>
      </c>
      <c r="H7" s="16">
        <v>0.18248175182481752</v>
      </c>
      <c r="I7" s="18">
        <v>112</v>
      </c>
      <c r="J7" s="16">
        <v>0.40875912408759124</v>
      </c>
      <c r="K7" s="18">
        <v>63</v>
      </c>
      <c r="L7" s="16">
        <v>0.22992700729927007</v>
      </c>
      <c r="M7" s="18">
        <v>40</v>
      </c>
      <c r="N7" s="16">
        <v>0.145985401459854</v>
      </c>
      <c r="O7" s="15"/>
    </row>
    <row r="8" spans="1:15" ht="12.75" hidden="1">
      <c r="A8" s="3" t="s">
        <v>20</v>
      </c>
      <c r="B8" s="17">
        <v>274</v>
      </c>
      <c r="C8" s="18">
        <v>27</v>
      </c>
      <c r="D8" s="16">
        <v>0.09854014598540146</v>
      </c>
      <c r="E8" s="18">
        <v>36</v>
      </c>
      <c r="F8" s="16">
        <v>0.13138686131386862</v>
      </c>
      <c r="G8" s="18">
        <v>55</v>
      </c>
      <c r="H8" s="16">
        <v>0.20072992700729927</v>
      </c>
      <c r="I8" s="18">
        <v>90</v>
      </c>
      <c r="J8" s="16">
        <v>0.3284671532846715</v>
      </c>
      <c r="K8" s="18">
        <v>39</v>
      </c>
      <c r="L8" s="16">
        <v>0.14233576642335766</v>
      </c>
      <c r="M8" s="18">
        <v>27</v>
      </c>
      <c r="N8" s="16">
        <v>0.09854014598540146</v>
      </c>
      <c r="O8" s="15"/>
    </row>
    <row r="9" spans="1:15" ht="12.75">
      <c r="A9" s="3" t="s">
        <v>12</v>
      </c>
      <c r="B9" s="17">
        <v>627</v>
      </c>
      <c r="C9" s="18">
        <v>266</v>
      </c>
      <c r="D9" s="16">
        <v>0.42424242424242425</v>
      </c>
      <c r="E9" s="18">
        <v>167</v>
      </c>
      <c r="F9" s="16">
        <v>0.266347687400319</v>
      </c>
      <c r="G9" s="18">
        <v>102</v>
      </c>
      <c r="H9" s="16">
        <v>0.16267942583732056</v>
      </c>
      <c r="I9" s="18">
        <v>49</v>
      </c>
      <c r="J9" s="16">
        <v>0.07814992025518341</v>
      </c>
      <c r="K9" s="18">
        <v>26</v>
      </c>
      <c r="L9" s="16">
        <v>0.04146730462519936</v>
      </c>
      <c r="M9" s="18">
        <v>17</v>
      </c>
      <c r="N9" s="16">
        <v>0.02711323763955343</v>
      </c>
      <c r="O9" s="15"/>
    </row>
    <row r="10" spans="1:15" ht="12.75">
      <c r="A10" s="3" t="s">
        <v>13</v>
      </c>
      <c r="B10" s="17">
        <v>234</v>
      </c>
      <c r="C10" s="18">
        <v>4</v>
      </c>
      <c r="D10" s="16">
        <v>0.017094017094017096</v>
      </c>
      <c r="E10" s="18">
        <v>44</v>
      </c>
      <c r="F10" s="16">
        <v>0.18803418803418803</v>
      </c>
      <c r="G10" s="18">
        <v>75</v>
      </c>
      <c r="H10" s="16">
        <v>0.32051282051282054</v>
      </c>
      <c r="I10" s="18">
        <v>56</v>
      </c>
      <c r="J10" s="16">
        <v>0.23931623931623933</v>
      </c>
      <c r="K10" s="18">
        <v>37</v>
      </c>
      <c r="L10" s="16">
        <v>0.1581196581196581</v>
      </c>
      <c r="M10" s="18">
        <v>18</v>
      </c>
      <c r="N10" s="16">
        <v>0.07692307692307693</v>
      </c>
      <c r="O10" s="15"/>
    </row>
    <row r="11" spans="1:15" ht="12.75">
      <c r="A11" s="3" t="s">
        <v>14</v>
      </c>
      <c r="B11" s="17">
        <v>484</v>
      </c>
      <c r="C11" s="18">
        <v>96</v>
      </c>
      <c r="D11" s="16">
        <v>0.19834710743801653</v>
      </c>
      <c r="E11" s="18">
        <v>197</v>
      </c>
      <c r="F11" s="16">
        <v>0.40702479338842973</v>
      </c>
      <c r="G11" s="18">
        <v>88</v>
      </c>
      <c r="H11" s="16">
        <v>0.18181818181818182</v>
      </c>
      <c r="I11" s="18">
        <v>47</v>
      </c>
      <c r="J11" s="16">
        <v>0.09710743801652892</v>
      </c>
      <c r="K11" s="18">
        <v>33</v>
      </c>
      <c r="L11" s="16">
        <v>0.06818181818181818</v>
      </c>
      <c r="M11" s="18">
        <v>23</v>
      </c>
      <c r="N11" s="16">
        <v>0.047520661157024795</v>
      </c>
      <c r="O11" s="15"/>
    </row>
    <row r="12" spans="1:15" ht="12.75">
      <c r="A12" s="3" t="s">
        <v>15</v>
      </c>
      <c r="B12" s="17">
        <v>253</v>
      </c>
      <c r="C12" s="18">
        <v>4</v>
      </c>
      <c r="D12" s="16">
        <v>0.015810276679841896</v>
      </c>
      <c r="E12" s="18">
        <v>8</v>
      </c>
      <c r="F12" s="16">
        <v>0.03162055335968379</v>
      </c>
      <c r="G12" s="18">
        <v>39</v>
      </c>
      <c r="H12" s="16">
        <v>0.1541501976284585</v>
      </c>
      <c r="I12" s="18">
        <v>105</v>
      </c>
      <c r="J12" s="16">
        <v>0.4150197628458498</v>
      </c>
      <c r="K12" s="18">
        <v>64</v>
      </c>
      <c r="L12" s="16">
        <v>0.25296442687747034</v>
      </c>
      <c r="M12" s="18">
        <v>33</v>
      </c>
      <c r="N12" s="16">
        <v>0.13043478260869565</v>
      </c>
      <c r="O12" s="15"/>
    </row>
    <row r="13" spans="1:15" ht="12.75">
      <c r="A13" s="3" t="s">
        <v>16</v>
      </c>
      <c r="B13" s="17">
        <v>166</v>
      </c>
      <c r="C13" s="18">
        <v>1</v>
      </c>
      <c r="D13" s="16">
        <v>0.006024096385542169</v>
      </c>
      <c r="E13" s="18">
        <v>14</v>
      </c>
      <c r="F13" s="16">
        <v>0.08433734939759036</v>
      </c>
      <c r="G13" s="18">
        <v>46</v>
      </c>
      <c r="H13" s="16">
        <v>0.27710843373493976</v>
      </c>
      <c r="I13" s="18">
        <v>60</v>
      </c>
      <c r="J13" s="16">
        <v>0.3614457831325301</v>
      </c>
      <c r="K13" s="18">
        <v>24</v>
      </c>
      <c r="L13" s="16">
        <v>0.14457831325301204</v>
      </c>
      <c r="M13" s="18">
        <v>21</v>
      </c>
      <c r="N13" s="16">
        <v>0.12650602409638553</v>
      </c>
      <c r="O13" s="15"/>
    </row>
    <row r="14" spans="1:15" ht="12.75">
      <c r="A14" s="27" t="s">
        <v>17</v>
      </c>
      <c r="B14" s="28">
        <v>402</v>
      </c>
      <c r="C14" s="29">
        <v>136</v>
      </c>
      <c r="D14" s="30">
        <v>0.3383084577114428</v>
      </c>
      <c r="E14" s="29">
        <v>109</v>
      </c>
      <c r="F14" s="30">
        <v>0.27114427860696516</v>
      </c>
      <c r="G14" s="29">
        <v>79</v>
      </c>
      <c r="H14" s="30">
        <v>0.19651741293532338</v>
      </c>
      <c r="I14" s="29">
        <v>43</v>
      </c>
      <c r="J14" s="30">
        <v>0.10696517412935323</v>
      </c>
      <c r="K14" s="29">
        <v>20</v>
      </c>
      <c r="L14" s="30">
        <v>0.04975124378109453</v>
      </c>
      <c r="M14" s="29">
        <v>15</v>
      </c>
      <c r="N14" s="30">
        <v>0.03731343283582089</v>
      </c>
      <c r="O14" s="15"/>
    </row>
    <row r="15" spans="1:15" ht="12.75">
      <c r="A15" s="31" t="s">
        <v>18</v>
      </c>
      <c r="B15" s="32">
        <v>5665</v>
      </c>
      <c r="C15" s="33">
        <v>1676</v>
      </c>
      <c r="D15" s="34">
        <v>0.305880170654795</v>
      </c>
      <c r="E15" s="33">
        <v>1299</v>
      </c>
      <c r="F15" s="34">
        <v>0.23427935447968837</v>
      </c>
      <c r="G15" s="33">
        <v>985</v>
      </c>
      <c r="H15" s="34">
        <v>0.17250973845297718</v>
      </c>
      <c r="I15" s="33">
        <v>892</v>
      </c>
      <c r="J15" s="34">
        <v>0.14876646262289</v>
      </c>
      <c r="K15" s="33">
        <v>462</v>
      </c>
      <c r="L15" s="34">
        <v>0.07846410684474124</v>
      </c>
      <c r="M15" s="33">
        <v>351</v>
      </c>
      <c r="N15" s="34">
        <v>0.06010016694490818</v>
      </c>
      <c r="O15" s="15"/>
    </row>
    <row r="16" spans="1:15" ht="33.75" customHeight="1">
      <c r="A16" s="35">
        <v>2004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5"/>
    </row>
    <row r="17" spans="1:15" ht="12.75">
      <c r="A17" s="23" t="s">
        <v>0</v>
      </c>
      <c r="B17" s="24" t="s">
        <v>19</v>
      </c>
      <c r="C17" s="25" t="s">
        <v>1</v>
      </c>
      <c r="D17" s="26"/>
      <c r="E17" s="25" t="s">
        <v>2</v>
      </c>
      <c r="F17" s="26"/>
      <c r="G17" s="25" t="s">
        <v>3</v>
      </c>
      <c r="H17" s="26"/>
      <c r="I17" s="25" t="s">
        <v>4</v>
      </c>
      <c r="J17" s="26"/>
      <c r="K17" s="25" t="s">
        <v>5</v>
      </c>
      <c r="L17" s="26"/>
      <c r="M17" s="25" t="s">
        <v>6</v>
      </c>
      <c r="N17" s="26"/>
      <c r="O17" s="15"/>
    </row>
    <row r="18" spans="1:15" ht="12.75">
      <c r="A18" s="3" t="s">
        <v>7</v>
      </c>
      <c r="B18" s="17">
        <f>411-2-4</f>
        <v>405</v>
      </c>
      <c r="C18" s="18">
        <v>111</v>
      </c>
      <c r="D18" s="16">
        <v>0.2740740740740741</v>
      </c>
      <c r="E18" s="18">
        <v>90</v>
      </c>
      <c r="F18" s="16">
        <v>0.2222222222222222</v>
      </c>
      <c r="G18" s="18">
        <v>84</v>
      </c>
      <c r="H18" s="16">
        <v>0.2074074074074074</v>
      </c>
      <c r="I18" s="18">
        <v>65</v>
      </c>
      <c r="J18" s="16">
        <v>0.16049382716049382</v>
      </c>
      <c r="K18" s="18">
        <v>26</v>
      </c>
      <c r="L18" s="16">
        <v>0.06419753086419754</v>
      </c>
      <c r="M18" s="18">
        <f>35-2-4</f>
        <v>29</v>
      </c>
      <c r="N18" s="16">
        <v>0.07160493827160494</v>
      </c>
      <c r="O18" s="15"/>
    </row>
    <row r="19" spans="1:15" ht="12.75">
      <c r="A19" s="3" t="s">
        <v>8</v>
      </c>
      <c r="B19" s="17">
        <f>344-1-3</f>
        <v>340</v>
      </c>
      <c r="C19" s="18">
        <v>125</v>
      </c>
      <c r="D19" s="16">
        <v>0.36764705882352944</v>
      </c>
      <c r="E19" s="18">
        <v>57</v>
      </c>
      <c r="F19" s="16">
        <v>0.1676470588235294</v>
      </c>
      <c r="G19" s="18">
        <v>42</v>
      </c>
      <c r="H19" s="16">
        <v>0.12352941176470589</v>
      </c>
      <c r="I19" s="18">
        <v>54</v>
      </c>
      <c r="J19" s="16">
        <v>0.1588235294117647</v>
      </c>
      <c r="K19" s="18">
        <v>30</v>
      </c>
      <c r="L19" s="16">
        <v>0.08823529411764706</v>
      </c>
      <c r="M19" s="18">
        <f>36-1-3</f>
        <v>32</v>
      </c>
      <c r="N19" s="16">
        <v>0.09411764705882353</v>
      </c>
      <c r="O19" s="15"/>
    </row>
    <row r="20" spans="1:15" ht="12.75">
      <c r="A20" s="3" t="s">
        <v>9</v>
      </c>
      <c r="B20" s="17">
        <f>1068+1-5</f>
        <v>1064</v>
      </c>
      <c r="C20" s="18">
        <f>486+1</f>
        <v>487</v>
      </c>
      <c r="D20" s="16">
        <v>0.45770676691729323</v>
      </c>
      <c r="E20" s="18">
        <v>275</v>
      </c>
      <c r="F20" s="16">
        <v>0.25845864661654133</v>
      </c>
      <c r="G20" s="18">
        <v>134</v>
      </c>
      <c r="H20" s="16">
        <v>0.12593984962406016</v>
      </c>
      <c r="I20" s="18">
        <v>63</v>
      </c>
      <c r="J20" s="16">
        <v>0.05921052631578947</v>
      </c>
      <c r="K20" s="18">
        <v>57</v>
      </c>
      <c r="L20" s="16">
        <v>0.05357142857142857</v>
      </c>
      <c r="M20" s="18">
        <f>53-5</f>
        <v>48</v>
      </c>
      <c r="N20" s="16">
        <v>0.045112781954887216</v>
      </c>
      <c r="O20" s="15"/>
    </row>
    <row r="21" spans="1:15" ht="12.75">
      <c r="A21" s="3" t="s">
        <v>10</v>
      </c>
      <c r="B21" s="17">
        <f>1559-6-6</f>
        <v>1547</v>
      </c>
      <c r="C21" s="18">
        <v>577</v>
      </c>
      <c r="D21" s="16">
        <v>0.37297996121525534</v>
      </c>
      <c r="E21" s="18">
        <v>353</v>
      </c>
      <c r="F21" s="16">
        <v>0.2281835811247576</v>
      </c>
      <c r="G21" s="18">
        <v>267</v>
      </c>
      <c r="H21" s="16">
        <v>0.17259211376858435</v>
      </c>
      <c r="I21" s="18">
        <v>188</v>
      </c>
      <c r="J21" s="16">
        <v>0.12152553329023917</v>
      </c>
      <c r="K21" s="18">
        <v>88</v>
      </c>
      <c r="L21" s="16">
        <v>0.056884292178409825</v>
      </c>
      <c r="M21" s="18">
        <f>86-6-6</f>
        <v>74</v>
      </c>
      <c r="N21" s="16">
        <v>0.04783451842275371</v>
      </c>
      <c r="O21" s="15"/>
    </row>
    <row r="22" spans="1:15" ht="12.75">
      <c r="A22" s="3" t="s">
        <v>11</v>
      </c>
      <c r="B22" s="17">
        <f>340-10</f>
        <v>330</v>
      </c>
      <c r="C22" s="18">
        <v>5</v>
      </c>
      <c r="D22" s="16">
        <v>0.015151515151515152</v>
      </c>
      <c r="E22" s="18">
        <v>6</v>
      </c>
      <c r="F22" s="16">
        <v>0.01818181818181818</v>
      </c>
      <c r="G22" s="18">
        <v>72</v>
      </c>
      <c r="H22" s="16">
        <v>0.21818181818181817</v>
      </c>
      <c r="I22" s="18">
        <v>112</v>
      </c>
      <c r="J22" s="16">
        <v>0.3393939393939394</v>
      </c>
      <c r="K22" s="18">
        <v>77</v>
      </c>
      <c r="L22" s="16">
        <v>0.23333333333333334</v>
      </c>
      <c r="M22" s="18">
        <f>68-10</f>
        <v>58</v>
      </c>
      <c r="N22" s="16">
        <v>0.17575757575757575</v>
      </c>
      <c r="O22" s="15"/>
    </row>
    <row r="23" spans="1:15" ht="12.75" hidden="1">
      <c r="A23" s="3" t="s">
        <v>20</v>
      </c>
      <c r="B23" s="17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  <c r="N23" s="16"/>
      <c r="O23" s="15"/>
    </row>
    <row r="24" spans="1:15" ht="12.75">
      <c r="A24" s="3" t="s">
        <v>12</v>
      </c>
      <c r="B24" s="17">
        <f>714+1-1-8</f>
        <v>706</v>
      </c>
      <c r="C24" s="18">
        <v>280</v>
      </c>
      <c r="D24" s="16">
        <v>0.39660056657223797</v>
      </c>
      <c r="E24" s="18">
        <f>182+1</f>
        <v>183</v>
      </c>
      <c r="F24" s="16">
        <v>0.25920679886685555</v>
      </c>
      <c r="G24" s="18">
        <v>113</v>
      </c>
      <c r="H24" s="16">
        <v>0.16005665722379603</v>
      </c>
      <c r="I24" s="18">
        <v>69</v>
      </c>
      <c r="J24" s="16">
        <v>0.09773371104815864</v>
      </c>
      <c r="K24" s="18">
        <v>28</v>
      </c>
      <c r="L24" s="16">
        <v>0.039660056657223795</v>
      </c>
      <c r="M24" s="18">
        <f>42-1-8</f>
        <v>33</v>
      </c>
      <c r="N24" s="16">
        <v>0.046742209631728045</v>
      </c>
      <c r="O24" s="15"/>
    </row>
    <row r="25" spans="1:15" ht="12.75">
      <c r="A25" s="3" t="s">
        <v>13</v>
      </c>
      <c r="B25" s="17">
        <f>244-7</f>
        <v>237</v>
      </c>
      <c r="C25" s="18">
        <v>2</v>
      </c>
      <c r="D25" s="16">
        <v>0.008438818565400843</v>
      </c>
      <c r="E25" s="18">
        <v>52</v>
      </c>
      <c r="F25" s="16">
        <v>0.21940928270042195</v>
      </c>
      <c r="G25" s="18">
        <v>75</v>
      </c>
      <c r="H25" s="16">
        <v>0.31645569620253167</v>
      </c>
      <c r="I25" s="18">
        <v>56</v>
      </c>
      <c r="J25" s="16">
        <v>0.23628691983122363</v>
      </c>
      <c r="K25" s="18">
        <v>37</v>
      </c>
      <c r="L25" s="16">
        <v>0.15611814345991562</v>
      </c>
      <c r="M25" s="18">
        <f>22-7</f>
        <v>15</v>
      </c>
      <c r="N25" s="16">
        <v>0.06329113924050633</v>
      </c>
      <c r="O25" s="15"/>
    </row>
    <row r="26" spans="1:15" ht="12.75">
      <c r="A26" s="3" t="s">
        <v>14</v>
      </c>
      <c r="B26" s="17">
        <f>541-3-8</f>
        <v>530</v>
      </c>
      <c r="C26" s="18">
        <v>116</v>
      </c>
      <c r="D26" s="16">
        <v>0.2188679245283019</v>
      </c>
      <c r="E26" s="18">
        <v>211</v>
      </c>
      <c r="F26" s="16">
        <v>0.39811320754716983</v>
      </c>
      <c r="G26" s="18">
        <v>99</v>
      </c>
      <c r="H26" s="16">
        <v>0.18679245283018867</v>
      </c>
      <c r="I26" s="18">
        <v>54</v>
      </c>
      <c r="J26" s="16">
        <v>0.1018867924528302</v>
      </c>
      <c r="K26" s="18">
        <v>27</v>
      </c>
      <c r="L26" s="16">
        <v>0.0509433962264151</v>
      </c>
      <c r="M26" s="18">
        <f>34-3-8</f>
        <v>23</v>
      </c>
      <c r="N26" s="16">
        <v>0.04339622641509434</v>
      </c>
      <c r="O26" s="15"/>
    </row>
    <row r="27" spans="1:15" ht="12.75">
      <c r="A27" s="3" t="s">
        <v>15</v>
      </c>
      <c r="B27" s="17">
        <f>295-4</f>
        <v>291</v>
      </c>
      <c r="C27" s="18">
        <v>3</v>
      </c>
      <c r="D27" s="16">
        <v>0.010309278350515464</v>
      </c>
      <c r="E27" s="18">
        <v>5</v>
      </c>
      <c r="F27" s="16">
        <v>0.01718213058419244</v>
      </c>
      <c r="G27" s="18">
        <v>38</v>
      </c>
      <c r="H27" s="16">
        <v>0.13058419243986255</v>
      </c>
      <c r="I27" s="18">
        <v>127</v>
      </c>
      <c r="J27" s="16">
        <v>0.436426116838488</v>
      </c>
      <c r="K27" s="18">
        <v>76</v>
      </c>
      <c r="L27" s="16">
        <v>0.2611683848797251</v>
      </c>
      <c r="M27" s="18">
        <f>46-4</f>
        <v>42</v>
      </c>
      <c r="N27" s="16">
        <v>0.14432989690721648</v>
      </c>
      <c r="O27" s="15"/>
    </row>
    <row r="28" spans="1:15" ht="12.75">
      <c r="A28" s="3" t="s">
        <v>16</v>
      </c>
      <c r="B28" s="17">
        <f>208-3</f>
        <v>205</v>
      </c>
      <c r="C28" s="18" t="s">
        <v>21</v>
      </c>
      <c r="D28" s="16">
        <v>0</v>
      </c>
      <c r="E28" s="18">
        <v>15</v>
      </c>
      <c r="F28" s="16">
        <v>0.07317073170731707</v>
      </c>
      <c r="G28" s="18">
        <v>70</v>
      </c>
      <c r="H28" s="16">
        <v>0.34146341463414637</v>
      </c>
      <c r="I28" s="18">
        <v>64</v>
      </c>
      <c r="J28" s="16">
        <v>0.3121951219512195</v>
      </c>
      <c r="K28" s="18">
        <v>35</v>
      </c>
      <c r="L28" s="16">
        <v>0.17073170731707318</v>
      </c>
      <c r="M28" s="18">
        <f>24-3</f>
        <v>21</v>
      </c>
      <c r="N28" s="16">
        <v>0.1024390243902439</v>
      </c>
      <c r="O28" s="15"/>
    </row>
    <row r="29" spans="1:15" ht="12.75">
      <c r="A29" s="3" t="s">
        <v>17</v>
      </c>
      <c r="B29" s="17">
        <f>536-2-5</f>
        <v>529</v>
      </c>
      <c r="C29" s="18">
        <v>170</v>
      </c>
      <c r="D29" s="16">
        <v>0.32136105860113423</v>
      </c>
      <c r="E29" s="18">
        <v>120</v>
      </c>
      <c r="F29" s="16">
        <v>0.22684310018903592</v>
      </c>
      <c r="G29" s="18">
        <v>99</v>
      </c>
      <c r="H29" s="16">
        <v>0.18714555765595464</v>
      </c>
      <c r="I29" s="18">
        <v>76</v>
      </c>
      <c r="J29" s="16">
        <v>0.14366729678638943</v>
      </c>
      <c r="K29" s="18">
        <v>37</v>
      </c>
      <c r="L29" s="16">
        <v>0.06994328922495274</v>
      </c>
      <c r="M29" s="18">
        <f>34-2-5</f>
        <v>27</v>
      </c>
      <c r="N29" s="16">
        <v>0.05103969754253308</v>
      </c>
      <c r="O29" s="15"/>
    </row>
    <row r="30" spans="1:15" ht="12.75">
      <c r="A30" s="31" t="s">
        <v>18</v>
      </c>
      <c r="B30" s="32">
        <f>6260+1+1-15-63</f>
        <v>6184</v>
      </c>
      <c r="C30" s="33">
        <f>1875+1</f>
        <v>1876</v>
      </c>
      <c r="D30" s="34">
        <v>0.30336351875808537</v>
      </c>
      <c r="E30" s="33">
        <f>1366+1</f>
        <v>1367</v>
      </c>
      <c r="F30" s="34">
        <v>0.2210543337645537</v>
      </c>
      <c r="G30" s="33">
        <v>1093</v>
      </c>
      <c r="H30" s="34">
        <v>0.1767464424320828</v>
      </c>
      <c r="I30" s="33">
        <v>928</v>
      </c>
      <c r="J30" s="34">
        <v>0.1500646830530401</v>
      </c>
      <c r="K30" s="33">
        <v>518</v>
      </c>
      <c r="L30" s="34">
        <v>0.08376455368693403</v>
      </c>
      <c r="M30" s="33">
        <f>480-15-63</f>
        <v>402</v>
      </c>
      <c r="N30" s="34">
        <v>0.06500646830530402</v>
      </c>
      <c r="O30" s="15"/>
    </row>
  </sheetData>
  <printOptions horizontalCentered="1"/>
  <pageMargins left="0.73" right="0.75" top="1.7716535433070868" bottom="0.57" header="0.9055118110236221" footer="0.26"/>
  <pageSetup horizontalDpi="300" verticalDpi="300" orientation="landscape" paperSize="9" scale="105" r:id="rId1"/>
  <headerFooter alignWithMargins="0">
    <oddHeader>&amp;C&amp;"Arial,Fett"&amp;14Eintreffzeiten für Rettungseinsätze 2003 und 2004&amp;4
&amp;14in absoluten und Prozent-Zahlen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B3" sqref="B3"/>
    </sheetView>
  </sheetViews>
  <sheetFormatPr defaultColWidth="11.421875" defaultRowHeight="12.75"/>
  <cols>
    <col min="1" max="1" width="3.57421875" style="0" bestFit="1" customWidth="1"/>
    <col min="2" max="2" width="28.28125" style="0" customWidth="1"/>
    <col min="3" max="15" width="7.7109375" style="0" customWidth="1"/>
  </cols>
  <sheetData>
    <row r="1" spans="1:15" ht="26.25" customHeight="1">
      <c r="A1" s="5" t="s">
        <v>45</v>
      </c>
      <c r="B1" s="8" t="s">
        <v>23</v>
      </c>
      <c r="C1" s="5" t="s">
        <v>24</v>
      </c>
      <c r="D1" s="6" t="s">
        <v>25</v>
      </c>
      <c r="E1" s="6" t="s">
        <v>44</v>
      </c>
      <c r="F1" s="6" t="s">
        <v>10</v>
      </c>
      <c r="G1" s="6" t="s">
        <v>26</v>
      </c>
      <c r="H1" s="6" t="s">
        <v>27</v>
      </c>
      <c r="I1" s="6" t="s">
        <v>28</v>
      </c>
      <c r="J1" s="6" t="s">
        <v>14</v>
      </c>
      <c r="K1" s="6" t="s">
        <v>15</v>
      </c>
      <c r="L1" s="6" t="s">
        <v>29</v>
      </c>
      <c r="M1" s="7" t="s">
        <v>17</v>
      </c>
      <c r="N1" s="4" t="s">
        <v>18</v>
      </c>
      <c r="O1" s="4" t="s">
        <v>46</v>
      </c>
    </row>
    <row r="2" spans="1:15" ht="25.5" customHeight="1">
      <c r="A2" s="38">
        <v>1</v>
      </c>
      <c r="B2" s="9" t="s">
        <v>30</v>
      </c>
      <c r="C2" s="37">
        <v>2</v>
      </c>
      <c r="D2" s="37">
        <v>7</v>
      </c>
      <c r="E2" s="37">
        <v>2</v>
      </c>
      <c r="F2" s="37">
        <v>13</v>
      </c>
      <c r="G2" s="37">
        <v>32</v>
      </c>
      <c r="H2" s="37">
        <v>7</v>
      </c>
      <c r="I2" s="37">
        <v>9</v>
      </c>
      <c r="J2" s="37">
        <v>2</v>
      </c>
      <c r="K2" s="37">
        <v>31</v>
      </c>
      <c r="L2" s="41">
        <v>8</v>
      </c>
      <c r="M2" s="42">
        <v>6</v>
      </c>
      <c r="N2" s="43">
        <v>119</v>
      </c>
      <c r="O2" s="44">
        <f>N2/$N$16</f>
        <v>0.2960199004975124</v>
      </c>
    </row>
    <row r="3" spans="1:15" ht="25.5" customHeight="1">
      <c r="A3" s="39">
        <v>2</v>
      </c>
      <c r="B3" s="10" t="s">
        <v>31</v>
      </c>
      <c r="C3" s="37">
        <v>9</v>
      </c>
      <c r="D3" s="37">
        <v>5</v>
      </c>
      <c r="E3" s="37">
        <v>25</v>
      </c>
      <c r="F3" s="37">
        <v>43</v>
      </c>
      <c r="G3" s="37">
        <v>15</v>
      </c>
      <c r="H3" s="37">
        <v>10</v>
      </c>
      <c r="I3" s="37">
        <v>5</v>
      </c>
      <c r="J3" s="37">
        <v>8</v>
      </c>
      <c r="K3" s="37">
        <v>8</v>
      </c>
      <c r="L3" s="37">
        <v>6</v>
      </c>
      <c r="M3" s="45">
        <v>13</v>
      </c>
      <c r="N3" s="46">
        <v>147</v>
      </c>
      <c r="O3" s="47">
        <f aca="true" t="shared" si="0" ref="O3:O16">N3/$N$16</f>
        <v>0.3656716417910448</v>
      </c>
    </row>
    <row r="4" spans="1:15" ht="25.5" customHeight="1">
      <c r="A4" s="39">
        <v>3</v>
      </c>
      <c r="B4" s="10" t="s">
        <v>32</v>
      </c>
      <c r="C4" s="37">
        <v>2</v>
      </c>
      <c r="D4" s="37">
        <v>4</v>
      </c>
      <c r="E4" s="37">
        <v>3</v>
      </c>
      <c r="F4" s="37">
        <v>5</v>
      </c>
      <c r="G4" s="37">
        <v>2</v>
      </c>
      <c r="H4" s="37"/>
      <c r="I4" s="37"/>
      <c r="J4" s="37"/>
      <c r="K4" s="37"/>
      <c r="L4" s="37"/>
      <c r="M4" s="45">
        <v>1</v>
      </c>
      <c r="N4" s="46">
        <v>17</v>
      </c>
      <c r="O4" s="47">
        <f t="shared" si="0"/>
        <v>0.04228855721393035</v>
      </c>
    </row>
    <row r="5" spans="1:15" ht="25.5" customHeight="1">
      <c r="A5" s="39">
        <v>4</v>
      </c>
      <c r="B5" s="10" t="s">
        <v>33</v>
      </c>
      <c r="C5" s="37"/>
      <c r="D5" s="37"/>
      <c r="E5" s="37">
        <v>2</v>
      </c>
      <c r="F5" s="37">
        <v>2</v>
      </c>
      <c r="G5" s="37"/>
      <c r="H5" s="37"/>
      <c r="I5" s="37"/>
      <c r="J5" s="37"/>
      <c r="K5" s="37"/>
      <c r="L5" s="37"/>
      <c r="M5" s="45"/>
      <c r="N5" s="46">
        <v>4</v>
      </c>
      <c r="O5" s="47">
        <f t="shared" si="0"/>
        <v>0.009950248756218905</v>
      </c>
    </row>
    <row r="6" spans="1:15" ht="25.5" customHeight="1">
      <c r="A6" s="39">
        <v>5</v>
      </c>
      <c r="B6" s="10" t="s">
        <v>34</v>
      </c>
      <c r="C6" s="37">
        <v>1</v>
      </c>
      <c r="D6" s="37"/>
      <c r="E6" s="37">
        <v>2</v>
      </c>
      <c r="F6" s="37">
        <v>1</v>
      </c>
      <c r="G6" s="37"/>
      <c r="H6" s="37"/>
      <c r="I6" s="37"/>
      <c r="J6" s="37"/>
      <c r="K6" s="37"/>
      <c r="L6" s="37"/>
      <c r="M6" s="45">
        <v>3</v>
      </c>
      <c r="N6" s="46">
        <v>7</v>
      </c>
      <c r="O6" s="47">
        <f t="shared" si="0"/>
        <v>0.017412935323383085</v>
      </c>
    </row>
    <row r="7" spans="1:15" ht="25.5" customHeight="1">
      <c r="A7" s="39">
        <v>6</v>
      </c>
      <c r="B7" s="10" t="s">
        <v>35</v>
      </c>
      <c r="C7" s="37">
        <v>1</v>
      </c>
      <c r="D7" s="37"/>
      <c r="E7" s="37">
        <v>1</v>
      </c>
      <c r="F7" s="37">
        <v>2</v>
      </c>
      <c r="G7" s="37">
        <v>2</v>
      </c>
      <c r="H7" s="37">
        <v>1</v>
      </c>
      <c r="I7" s="37"/>
      <c r="J7" s="37"/>
      <c r="K7" s="37"/>
      <c r="L7" s="37"/>
      <c r="M7" s="45">
        <v>2</v>
      </c>
      <c r="N7" s="46">
        <v>9</v>
      </c>
      <c r="O7" s="47">
        <f t="shared" si="0"/>
        <v>0.022388059701492536</v>
      </c>
    </row>
    <row r="8" spans="1:15" ht="25.5" customHeight="1">
      <c r="A8" s="39">
        <v>7</v>
      </c>
      <c r="B8" s="10" t="s">
        <v>36</v>
      </c>
      <c r="C8" s="37"/>
      <c r="D8" s="37"/>
      <c r="E8" s="37"/>
      <c r="F8" s="37"/>
      <c r="G8" s="37"/>
      <c r="H8" s="37"/>
      <c r="I8" s="37">
        <v>1</v>
      </c>
      <c r="J8" s="37"/>
      <c r="K8" s="37"/>
      <c r="L8" s="37"/>
      <c r="M8" s="45"/>
      <c r="N8" s="46">
        <v>1</v>
      </c>
      <c r="O8" s="47">
        <f t="shared" si="0"/>
        <v>0.0024875621890547263</v>
      </c>
    </row>
    <row r="9" spans="1:15" ht="25.5" customHeight="1">
      <c r="A9" s="39">
        <v>8</v>
      </c>
      <c r="B9" s="10" t="s">
        <v>37</v>
      </c>
      <c r="C9" s="37"/>
      <c r="D9" s="37">
        <v>2</v>
      </c>
      <c r="E9" s="37"/>
      <c r="F9" s="37"/>
      <c r="G9" s="37"/>
      <c r="H9" s="37">
        <v>1</v>
      </c>
      <c r="I9" s="37"/>
      <c r="J9" s="37"/>
      <c r="K9" s="37">
        <v>1</v>
      </c>
      <c r="L9" s="37">
        <v>2</v>
      </c>
      <c r="M9" s="45"/>
      <c r="N9" s="46">
        <v>6</v>
      </c>
      <c r="O9" s="47">
        <f t="shared" si="0"/>
        <v>0.014925373134328358</v>
      </c>
    </row>
    <row r="10" spans="1:15" ht="25.5" customHeight="1">
      <c r="A10" s="39">
        <v>9</v>
      </c>
      <c r="B10" s="10" t="s">
        <v>38</v>
      </c>
      <c r="C10" s="37"/>
      <c r="D10" s="37"/>
      <c r="E10" s="37">
        <v>1</v>
      </c>
      <c r="F10" s="37">
        <v>1</v>
      </c>
      <c r="G10" s="37"/>
      <c r="H10" s="37">
        <v>2</v>
      </c>
      <c r="I10" s="37"/>
      <c r="J10" s="37"/>
      <c r="K10" s="37"/>
      <c r="L10" s="37">
        <v>3</v>
      </c>
      <c r="M10" s="45"/>
      <c r="N10" s="46">
        <v>7</v>
      </c>
      <c r="O10" s="47">
        <f t="shared" si="0"/>
        <v>0.017412935323383085</v>
      </c>
    </row>
    <row r="11" spans="1:15" ht="25.5" customHeight="1">
      <c r="A11" s="39">
        <v>10</v>
      </c>
      <c r="B11" s="10" t="s">
        <v>39</v>
      </c>
      <c r="C11" s="37">
        <v>6</v>
      </c>
      <c r="D11" s="37">
        <v>9</v>
      </c>
      <c r="E11" s="37">
        <v>6</v>
      </c>
      <c r="F11" s="37">
        <v>5</v>
      </c>
      <c r="G11" s="37">
        <v>3</v>
      </c>
      <c r="H11" s="37">
        <v>3</v>
      </c>
      <c r="I11" s="37"/>
      <c r="J11" s="37">
        <v>4</v>
      </c>
      <c r="K11" s="37">
        <v>1</v>
      </c>
      <c r="L11" s="37"/>
      <c r="M11" s="45">
        <v>1</v>
      </c>
      <c r="N11" s="46">
        <v>38</v>
      </c>
      <c r="O11" s="47">
        <f t="shared" si="0"/>
        <v>0.0945273631840796</v>
      </c>
    </row>
    <row r="12" spans="1:15" ht="25.5" customHeight="1">
      <c r="A12" s="39">
        <v>11</v>
      </c>
      <c r="B12" s="10" t="s">
        <v>40</v>
      </c>
      <c r="C12" s="37">
        <v>3</v>
      </c>
      <c r="D12" s="37">
        <v>2</v>
      </c>
      <c r="E12" s="37">
        <v>2</v>
      </c>
      <c r="F12" s="37">
        <v>1</v>
      </c>
      <c r="G12" s="37"/>
      <c r="H12" s="37">
        <v>5</v>
      </c>
      <c r="I12" s="37"/>
      <c r="J12" s="37">
        <v>3</v>
      </c>
      <c r="K12" s="37">
        <v>1</v>
      </c>
      <c r="L12" s="37">
        <v>1</v>
      </c>
      <c r="M12" s="45"/>
      <c r="N12" s="46">
        <v>18</v>
      </c>
      <c r="O12" s="47">
        <f t="shared" si="0"/>
        <v>0.04477611940298507</v>
      </c>
    </row>
    <row r="13" spans="1:15" ht="25.5" customHeight="1">
      <c r="A13" s="39">
        <v>12</v>
      </c>
      <c r="B13" s="10" t="s">
        <v>43</v>
      </c>
      <c r="C13" s="48">
        <v>1</v>
      </c>
      <c r="D13" s="37">
        <v>1</v>
      </c>
      <c r="E13" s="37">
        <v>1</v>
      </c>
      <c r="F13" s="37"/>
      <c r="G13" s="37"/>
      <c r="H13" s="37">
        <v>1</v>
      </c>
      <c r="I13" s="37"/>
      <c r="J13" s="37"/>
      <c r="K13" s="37"/>
      <c r="L13" s="37"/>
      <c r="M13" s="45"/>
      <c r="N13" s="46">
        <v>4</v>
      </c>
      <c r="O13" s="47">
        <f t="shared" si="0"/>
        <v>0.009950248756218905</v>
      </c>
    </row>
    <row r="14" spans="1:15" ht="25.5" customHeight="1">
      <c r="A14" s="39">
        <v>13</v>
      </c>
      <c r="B14" s="10" t="s">
        <v>41</v>
      </c>
      <c r="C14" s="48">
        <v>3</v>
      </c>
      <c r="D14" s="37">
        <v>2</v>
      </c>
      <c r="E14" s="37">
        <v>2</v>
      </c>
      <c r="F14" s="37">
        <v>1</v>
      </c>
      <c r="G14" s="37">
        <v>3</v>
      </c>
      <c r="H14" s="37">
        <v>2</v>
      </c>
      <c r="I14" s="37"/>
      <c r="J14" s="37">
        <v>5</v>
      </c>
      <c r="K14" s="37"/>
      <c r="L14" s="37"/>
      <c r="M14" s="45">
        <v>1</v>
      </c>
      <c r="N14" s="46">
        <v>19</v>
      </c>
      <c r="O14" s="47">
        <f t="shared" si="0"/>
        <v>0.0472636815920398</v>
      </c>
    </row>
    <row r="15" spans="1:15" ht="25.5" customHeight="1">
      <c r="A15" s="40">
        <v>14</v>
      </c>
      <c r="B15" s="11" t="s">
        <v>42</v>
      </c>
      <c r="C15" s="49">
        <v>1</v>
      </c>
      <c r="D15" s="50"/>
      <c r="E15" s="50">
        <v>1</v>
      </c>
      <c r="F15" s="50"/>
      <c r="G15" s="50">
        <v>1</v>
      </c>
      <c r="H15" s="50">
        <v>1</v>
      </c>
      <c r="I15" s="50"/>
      <c r="J15" s="50">
        <v>1</v>
      </c>
      <c r="K15" s="50"/>
      <c r="L15" s="50">
        <v>1</v>
      </c>
      <c r="M15" s="51"/>
      <c r="N15" s="52">
        <v>6</v>
      </c>
      <c r="O15" s="53">
        <f t="shared" si="0"/>
        <v>0.014925373134328358</v>
      </c>
    </row>
    <row r="16" spans="1:15" ht="25.5" customHeight="1">
      <c r="A16" s="12"/>
      <c r="B16" s="13" t="s">
        <v>22</v>
      </c>
      <c r="C16" s="54">
        <v>29</v>
      </c>
      <c r="D16" s="55">
        <v>32</v>
      </c>
      <c r="E16" s="55">
        <v>48</v>
      </c>
      <c r="F16" s="55">
        <v>74</v>
      </c>
      <c r="G16" s="55">
        <v>58</v>
      </c>
      <c r="H16" s="55">
        <v>33</v>
      </c>
      <c r="I16" s="55">
        <v>15</v>
      </c>
      <c r="J16" s="55">
        <v>23</v>
      </c>
      <c r="K16" s="55">
        <v>42</v>
      </c>
      <c r="L16" s="55">
        <v>21</v>
      </c>
      <c r="M16" s="56">
        <v>27</v>
      </c>
      <c r="N16" s="57">
        <v>402</v>
      </c>
      <c r="O16" s="58">
        <f t="shared" si="0"/>
        <v>1</v>
      </c>
    </row>
  </sheetData>
  <printOptions horizontalCentered="1"/>
  <pageMargins left="0.4" right="0.3937007874015748" top="1.65" bottom="0.79" header="0.9055118110236221" footer="0.49"/>
  <pageSetup horizontalDpi="300" verticalDpi="300" orientation="landscape" paperSize="9" r:id="rId1"/>
  <headerFooter alignWithMargins="0">
    <oddHeader>&amp;C&amp;"Arial,Fett"&amp;14Einsätze außerhalb der Hilfsfrist 2004&amp;4
&amp;14Begründungen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neimeier</dc:creator>
  <cp:keywords/>
  <dc:description/>
  <cp:lastModifiedBy>Neimeier</cp:lastModifiedBy>
  <cp:lastPrinted>2005-04-04T13:39:56Z</cp:lastPrinted>
  <dcterms:created xsi:type="dcterms:W3CDTF">2002-04-04T10:14:22Z</dcterms:created>
  <dcterms:modified xsi:type="dcterms:W3CDTF">2005-04-04T13:40:01Z</dcterms:modified>
  <cp:category/>
  <cp:version/>
  <cp:contentType/>
  <cp:contentStatus/>
</cp:coreProperties>
</file>