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<sst xmlns="http://schemas.openxmlformats.org/spreadsheetml/2006/main" count="60" uniqueCount="52">
  <si>
    <t>50 - Soziales</t>
  </si>
  <si>
    <t>Coesfeld, den</t>
  </si>
  <si>
    <t>Gesamtentwurf Haushaltsansätze 2006</t>
  </si>
  <si>
    <t>Verwaltungshaushalt</t>
  </si>
  <si>
    <t>Produkte</t>
  </si>
  <si>
    <t>Unterschied</t>
  </si>
  <si>
    <t>Bezeichnung</t>
  </si>
  <si>
    <t>Ausgaben 2006</t>
  </si>
  <si>
    <t>Einnahmen 2006</t>
  </si>
  <si>
    <t>Entwurf Budget 2006</t>
  </si>
  <si>
    <t>Budget        2005</t>
  </si>
  <si>
    <t>Euro</t>
  </si>
  <si>
    <t>v.H.</t>
  </si>
  <si>
    <t>Leistungen an Hilfebedürftige (Lebensunterhalt)</t>
  </si>
  <si>
    <t>Hilfen für arbeitslose Sozialhilfeempfänger</t>
  </si>
  <si>
    <t>Leistungen für Pflegebedürftige</t>
  </si>
  <si>
    <t>Leistungen für behinderte Menschen</t>
  </si>
  <si>
    <t>Leistungen an Kranke, Schwangere und Alte</t>
  </si>
  <si>
    <t>Leist. f. Kriegsopfer u. Wehrdienstgeschädigte</t>
  </si>
  <si>
    <t>Leistungen an Wehrpflichtige, Zivildienstleistende und deren Angehörige</t>
  </si>
  <si>
    <t xml:space="preserve">Unterhalt, Einnahmerealisierung </t>
  </si>
  <si>
    <t>Leistungen der Grundsicherung</t>
  </si>
  <si>
    <t>Leistungen für Auszubildende und Schüler</t>
  </si>
  <si>
    <t>Leistungen für Aussiedler, Flüchtlinge und Geschädigte</t>
  </si>
  <si>
    <t>Versicherungsamt</t>
  </si>
  <si>
    <t>Leistungen zur Förderung fremder Einrichtungen und Dienste im sozialen Bereich</t>
  </si>
  <si>
    <t>Leistungen zur Sicherung des Lebensunterhaltes</t>
  </si>
  <si>
    <t>Beratung und arbeitsmarktpolitische Integration</t>
  </si>
  <si>
    <t>Planung und Koordination</t>
  </si>
  <si>
    <t>Controlling</t>
  </si>
  <si>
    <t>Summe:</t>
  </si>
  <si>
    <t>Vermögenshaushalt</t>
  </si>
  <si>
    <t>Anlage 1</t>
  </si>
  <si>
    <t>Defizit/Überschuß</t>
  </si>
  <si>
    <t>Gesamt (Vermögens- und Verwaltungshaushalt):</t>
  </si>
  <si>
    <t>50.001.001</t>
  </si>
  <si>
    <t>50.001.002</t>
  </si>
  <si>
    <t>50.001.003</t>
  </si>
  <si>
    <t>50.001.004</t>
  </si>
  <si>
    <t>50.001.005</t>
  </si>
  <si>
    <t>50.001.006</t>
  </si>
  <si>
    <t>50.001.007</t>
  </si>
  <si>
    <t>50.001.008</t>
  </si>
  <si>
    <t>50.001.009</t>
  </si>
  <si>
    <t>50.002.001</t>
  </si>
  <si>
    <t>50.002.002</t>
  </si>
  <si>
    <t>50.003.001</t>
  </si>
  <si>
    <t>50.004.001</t>
  </si>
  <si>
    <t>50.005.001</t>
  </si>
  <si>
    <t>50.005.002</t>
  </si>
  <si>
    <t>50.005.003</t>
  </si>
  <si>
    <t>50.005.004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</si>
</sst>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\+#,##0;\-#,##0;0"/>
    <numFmt numFmtId="166" formatCode="_-* #,##0.00\ &quot;DM&quot;_-;\-* #,##0.00\ &quot;DM&quot;_-;_-* &quot;-&quot;??\ &quot;DM&quot;_-;_-@_-"/>
    <numFmt numFmtId="167" formatCode="_-* #,##0\ [$€-1]_-;\-* #,##0\ [$€-1]_-;_-* &quot;-&quot;??\ [$€-1]_-"/>
    <numFmt numFmtId="168" formatCode="_-* #,##0.000\ _D_M_-;\-* #,##0.000\ _D_M_-;_-* &quot;-&quot;??\ _D_M_-;_-@_-"/>
    <numFmt numFmtId="169" formatCode="#,##0\ &quot;€&quot;"/>
  </numFmts>
  <fonts count="9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sz val="8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5" fillId="2" borderId="2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5" fillId="2" borderId="8" xfId="0" applyFont="1" applyFill="1" applyBorder="1" applyAlignment="1">
      <alignment horizontal="centerContinuous" wrapText="1"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5" fillId="2" borderId="8" xfId="0" applyFont="1" applyFill="1" applyBorder="1" applyAlignment="1">
      <alignment horizontal="center" wrapText="1"/>
    </xf>
    <xf numFmtId="164" fontId="5" fillId="2" borderId="8" xfId="17" applyFont="1" applyFill="1" applyBorder="1" applyAlignment="1">
      <alignment horizontal="center"/>
    </xf>
    <xf numFmtId="0" fontId="5" fillId="2" borderId="3" xfId="0" applyFont="1" applyFill="1" applyBorder="1" applyAlignment="1">
      <alignment horizontal="centerContinuous"/>
    </xf>
    <xf numFmtId="49" fontId="5" fillId="0" borderId="5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3" fontId="0" fillId="0" borderId="5" xfId="0" applyNumberFormat="1" applyBorder="1" applyAlignment="1">
      <alignment/>
    </xf>
    <xf numFmtId="165" fontId="0" fillId="0" borderId="4" xfId="0" applyNumberFormat="1" applyBorder="1" applyAlignment="1">
      <alignment/>
    </xf>
    <xf numFmtId="10" fontId="0" fillId="0" borderId="9" xfId="0" applyNumberFormat="1" applyBorder="1" applyAlignment="1">
      <alignment/>
    </xf>
    <xf numFmtId="10" fontId="0" fillId="0" borderId="0" xfId="18" applyNumberFormat="1" applyAlignment="1">
      <alignment/>
    </xf>
    <xf numFmtId="10" fontId="0" fillId="0" borderId="9" xfId="0" applyNumberFormat="1" applyFill="1" applyBorder="1" applyAlignment="1">
      <alignment/>
    </xf>
    <xf numFmtId="0" fontId="6" fillId="0" borderId="0" xfId="0" applyFont="1" applyAlignment="1">
      <alignment/>
    </xf>
    <xf numFmtId="165" fontId="0" fillId="0" borderId="4" xfId="0" applyNumberFormat="1" applyFill="1" applyBorder="1" applyAlignment="1">
      <alignment/>
    </xf>
    <xf numFmtId="49" fontId="5" fillId="0" borderId="5" xfId="0" applyNumberFormat="1" applyFont="1" applyBorder="1" applyAlignment="1">
      <alignment vertical="top"/>
    </xf>
    <xf numFmtId="49" fontId="0" fillId="0" borderId="0" xfId="0" applyNumberFormat="1" applyFont="1" applyAlignment="1">
      <alignment vertical="top" wrapText="1"/>
    </xf>
    <xf numFmtId="0" fontId="0" fillId="0" borderId="0" xfId="0" applyBorder="1" applyAlignment="1">
      <alignment wrapText="1"/>
    </xf>
    <xf numFmtId="49" fontId="5" fillId="0" borderId="6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11" xfId="0" applyNumberFormat="1" applyBorder="1" applyAlignment="1">
      <alignment/>
    </xf>
    <xf numFmtId="165" fontId="0" fillId="0" borderId="11" xfId="0" applyNumberFormat="1" applyFill="1" applyBorder="1" applyAlignment="1">
      <alignment/>
    </xf>
    <xf numFmtId="10" fontId="0" fillId="0" borderId="7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8" xfId="0" applyNumberFormat="1" applyBorder="1" applyAlignment="1">
      <alignment/>
    </xf>
    <xf numFmtId="49" fontId="5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4" xfId="0" applyNumberFormat="1" applyBorder="1" applyAlignment="1">
      <alignment/>
    </xf>
    <xf numFmtId="165" fontId="0" fillId="0" borderId="14" xfId="0" applyNumberFormat="1" applyFill="1" applyBorder="1" applyAlignment="1">
      <alignment/>
    </xf>
    <xf numFmtId="10" fontId="0" fillId="0" borderId="15" xfId="0" applyNumberFormat="1" applyFill="1" applyBorder="1" applyAlignment="1">
      <alignment/>
    </xf>
    <xf numFmtId="0" fontId="0" fillId="0" borderId="10" xfId="0" applyBorder="1" applyAlignment="1">
      <alignment wrapText="1"/>
    </xf>
    <xf numFmtId="165" fontId="0" fillId="0" borderId="11" xfId="0" applyNumberFormat="1" applyBorder="1" applyAlignment="1">
      <alignment/>
    </xf>
    <xf numFmtId="10" fontId="0" fillId="0" borderId="11" xfId="0" applyNumberFormat="1" applyFill="1" applyBorder="1" applyAlignment="1">
      <alignment/>
    </xf>
    <xf numFmtId="49" fontId="0" fillId="2" borderId="16" xfId="0" applyNumberFormat="1" applyFill="1" applyBorder="1" applyAlignment="1">
      <alignment/>
    </xf>
    <xf numFmtId="0" fontId="5" fillId="2" borderId="17" xfId="0" applyFont="1" applyFill="1" applyBorder="1" applyAlignment="1">
      <alignment horizontal="left"/>
    </xf>
    <xf numFmtId="3" fontId="5" fillId="2" borderId="18" xfId="0" applyNumberFormat="1" applyFont="1" applyFill="1" applyBorder="1" applyAlignment="1">
      <alignment/>
    </xf>
    <xf numFmtId="3" fontId="5" fillId="2" borderId="16" xfId="0" applyNumberFormat="1" applyFont="1" applyFill="1" applyBorder="1" applyAlignment="1">
      <alignment/>
    </xf>
    <xf numFmtId="165" fontId="5" fillId="2" borderId="18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3" fontId="0" fillId="0" borderId="17" xfId="0" applyNumberFormat="1" applyBorder="1" applyAlignment="1">
      <alignment/>
    </xf>
    <xf numFmtId="44" fontId="5" fillId="0" borderId="17" xfId="19" applyFont="1" applyBorder="1" applyAlignment="1">
      <alignment vertical="center"/>
    </xf>
    <xf numFmtId="167" fontId="5" fillId="3" borderId="19" xfId="17" applyNumberFormat="1" applyFont="1" applyFill="1" applyBorder="1" applyAlignment="1">
      <alignment horizontal="centerContinuous" vertical="center"/>
    </xf>
    <xf numFmtId="167" fontId="5" fillId="2" borderId="20" xfId="17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44" fontId="5" fillId="0" borderId="0" xfId="19" applyFont="1" applyBorder="1" applyAlignment="1">
      <alignment vertical="center"/>
    </xf>
    <xf numFmtId="167" fontId="5" fillId="3" borderId="0" xfId="17" applyNumberFormat="1" applyFont="1" applyFill="1" applyBorder="1" applyAlignment="1">
      <alignment horizontal="centerContinuous" vertical="center"/>
    </xf>
    <xf numFmtId="167" fontId="0" fillId="3" borderId="0" xfId="17" applyNumberFormat="1" applyFill="1" applyBorder="1" applyAlignment="1">
      <alignment horizontal="centerContinuous" vertical="center"/>
    </xf>
    <xf numFmtId="3" fontId="0" fillId="3" borderId="0" xfId="0" applyNumberFormat="1" applyFill="1" applyBorder="1" applyAlignment="1">
      <alignment/>
    </xf>
    <xf numFmtId="0" fontId="3" fillId="0" borderId="0" xfId="0" applyFont="1" applyBorder="1" applyAlignment="1">
      <alignment/>
    </xf>
    <xf numFmtId="164" fontId="7" fillId="3" borderId="0" xfId="17" applyFont="1" applyFill="1" applyBorder="1" applyAlignment="1">
      <alignment horizontal="centerContinuous" vertical="center"/>
    </xf>
    <xf numFmtId="168" fontId="8" fillId="3" borderId="0" xfId="15" applyNumberFormat="1" applyFont="1" applyFill="1" applyBorder="1" applyAlignment="1">
      <alignment horizontal="centerContinuous" vertical="center"/>
    </xf>
    <xf numFmtId="3" fontId="0" fillId="0" borderId="0" xfId="0" applyNumberFormat="1" applyAlignment="1">
      <alignment/>
    </xf>
    <xf numFmtId="0" fontId="3" fillId="2" borderId="12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5" fillId="2" borderId="6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Continuous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5" fillId="2" borderId="8" xfId="0" applyFont="1" applyFill="1" applyBorder="1" applyAlignment="1">
      <alignment horizontal="center" vertical="center" wrapText="1" shrinkToFit="1"/>
    </xf>
    <xf numFmtId="49" fontId="0" fillId="3" borderId="11" xfId="0" applyNumberFormat="1" applyFont="1" applyFill="1" applyBorder="1" applyAlignment="1">
      <alignment/>
    </xf>
    <xf numFmtId="3" fontId="0" fillId="3" borderId="11" xfId="0" applyNumberFormat="1" applyFill="1" applyBorder="1" applyAlignment="1">
      <alignment/>
    </xf>
    <xf numFmtId="49" fontId="0" fillId="2" borderId="12" xfId="0" applyNumberFormat="1" applyFill="1" applyBorder="1" applyAlignment="1">
      <alignment/>
    </xf>
    <xf numFmtId="0" fontId="5" fillId="2" borderId="14" xfId="0" applyFont="1" applyFill="1" applyBorder="1" applyAlignment="1">
      <alignment horizontal="left"/>
    </xf>
    <xf numFmtId="3" fontId="5" fillId="2" borderId="14" xfId="0" applyNumberFormat="1" applyFont="1" applyFill="1" applyBorder="1" applyAlignment="1">
      <alignment/>
    </xf>
    <xf numFmtId="10" fontId="5" fillId="2" borderId="14" xfId="18" applyNumberFormat="1" applyFont="1" applyFill="1" applyBorder="1" applyAlignment="1">
      <alignment/>
    </xf>
    <xf numFmtId="0" fontId="0" fillId="0" borderId="22" xfId="0" applyBorder="1" applyAlignment="1">
      <alignment/>
    </xf>
    <xf numFmtId="0" fontId="5" fillId="0" borderId="23" xfId="0" applyFont="1" applyBorder="1" applyAlignment="1">
      <alignment/>
    </xf>
    <xf numFmtId="3" fontId="0" fillId="0" borderId="23" xfId="0" applyNumberFormat="1" applyBorder="1" applyAlignment="1">
      <alignment/>
    </xf>
    <xf numFmtId="44" fontId="5" fillId="0" borderId="24" xfId="19" applyFont="1" applyBorder="1" applyAlignment="1">
      <alignment vertical="center"/>
    </xf>
    <xf numFmtId="167" fontId="5" fillId="2" borderId="23" xfId="17" applyNumberFormat="1" applyFont="1" applyFill="1" applyBorder="1" applyAlignment="1">
      <alignment horizontal="centerContinuous" vertical="center"/>
    </xf>
    <xf numFmtId="168" fontId="6" fillId="2" borderId="24" xfId="15" applyNumberFormat="1" applyFont="1" applyFill="1" applyBorder="1" applyAlignment="1">
      <alignment horizontal="centerContinuous" vertical="center"/>
    </xf>
    <xf numFmtId="0" fontId="3" fillId="4" borderId="25" xfId="0" applyFont="1" applyFill="1" applyBorder="1" applyAlignment="1">
      <alignment/>
    </xf>
    <xf numFmtId="0" fontId="3" fillId="4" borderId="19" xfId="0" applyFont="1" applyFill="1" applyBorder="1" applyAlignment="1">
      <alignment/>
    </xf>
    <xf numFmtId="3" fontId="3" fillId="4" borderId="26" xfId="0" applyNumberFormat="1" applyFont="1" applyFill="1" applyBorder="1" applyAlignment="1">
      <alignment/>
    </xf>
    <xf numFmtId="169" fontId="3" fillId="4" borderId="20" xfId="0" applyNumberFormat="1" applyFont="1" applyFill="1" applyBorder="1" applyAlignment="1">
      <alignment wrapText="1"/>
    </xf>
    <xf numFmtId="0" fontId="0" fillId="0" borderId="27" xfId="0" applyBorder="1" applyAlignment="1">
      <alignment wrapText="1"/>
    </xf>
    <xf numFmtId="49" fontId="5" fillId="0" borderId="6" xfId="0" applyNumberFormat="1" applyFont="1" applyBorder="1" applyAlignment="1">
      <alignment horizontal="left" vertical="top"/>
    </xf>
    <xf numFmtId="49" fontId="5" fillId="0" borderId="5" xfId="0" applyNumberFormat="1" applyFont="1" applyBorder="1" applyAlignment="1">
      <alignment horizontal="left" vertical="top"/>
    </xf>
    <xf numFmtId="49" fontId="5" fillId="3" borderId="5" xfId="0" applyNumberFormat="1" applyFont="1" applyFill="1" applyBorder="1" applyAlignment="1">
      <alignment horizontal="left"/>
    </xf>
    <xf numFmtId="10" fontId="0" fillId="0" borderId="4" xfId="0" applyNumberFormat="1" applyFill="1" applyBorder="1" applyAlignment="1">
      <alignment/>
    </xf>
    <xf numFmtId="10" fontId="5" fillId="2" borderId="28" xfId="0" applyNumberFormat="1" applyFont="1" applyFill="1" applyBorder="1" applyAlignment="1">
      <alignment/>
    </xf>
    <xf numFmtId="0" fontId="2" fillId="0" borderId="0" xfId="0" applyFont="1" applyAlignment="1">
      <alignment horizontal="right" textRotation="180" wrapText="1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H-Entw&#252;rf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. Produkt-Überholt"/>
      <sheetName val="Produkt50.1.1 01"/>
      <sheetName val="Produkt50.1.2 01"/>
      <sheetName val="Produkt50.1.3 01 "/>
      <sheetName val="Produkt50.1.4.01  "/>
      <sheetName val="Produkt50.1.5 01"/>
      <sheetName val="Produkt50.1.6. 01 "/>
      <sheetName val="Produkt50.0.1 07"/>
      <sheetName val="Produkt50.1.8 01"/>
      <sheetName val="Produkt 50.01.09"/>
      <sheetName val="Produkt50.2.1 01"/>
      <sheetName val="Produkt50.2.2 01"/>
      <sheetName val="Produkt50.3.1 01"/>
      <sheetName val="Produkt50.4.1 01"/>
      <sheetName val="Produkt 50.05.1"/>
      <sheetName val="050.005.002"/>
      <sheetName val="050.005.003"/>
      <sheetName val="050.005.004"/>
      <sheetName val="HH-Entwurf ´06"/>
      <sheetName val="HH-Entwurf ´06 VWH-VMH"/>
    </sheetNames>
    <sheetDataSet>
      <sheetData sheetId="18">
        <row r="26">
          <cell r="F26">
            <v>0</v>
          </cell>
        </row>
        <row r="27">
          <cell r="F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G35" sqref="G35:H35"/>
    </sheetView>
  </sheetViews>
  <sheetFormatPr defaultColWidth="11.421875" defaultRowHeight="12.75"/>
  <cols>
    <col min="2" max="2" width="40.8515625" style="0" customWidth="1"/>
    <col min="5" max="5" width="12.00390625" style="0" customWidth="1"/>
    <col min="6" max="6" width="12.7109375" style="0" customWidth="1"/>
    <col min="9" max="9" width="9.00390625" style="0" customWidth="1"/>
  </cols>
  <sheetData>
    <row r="1" spans="1:8" ht="12.75">
      <c r="A1" t="s">
        <v>0</v>
      </c>
      <c r="F1" s="1"/>
      <c r="G1" s="2" t="s">
        <v>1</v>
      </c>
      <c r="H1" s="3">
        <v>38700</v>
      </c>
    </row>
    <row r="2" spans="6:7" ht="6" customHeight="1">
      <c r="F2" s="1"/>
      <c r="G2" s="3"/>
    </row>
    <row r="3" ht="20.25" customHeight="1">
      <c r="A3" s="4" t="s">
        <v>2</v>
      </c>
    </row>
    <row r="4" spans="1:4" ht="14.25" customHeight="1">
      <c r="A4" s="5"/>
      <c r="D4" s="6"/>
    </row>
    <row r="5" spans="1:7" ht="15">
      <c r="A5" s="7" t="s">
        <v>3</v>
      </c>
      <c r="B5" s="8"/>
      <c r="C5" s="8"/>
      <c r="D5" s="8"/>
      <c r="E5" s="8"/>
      <c r="F5" s="8"/>
      <c r="G5" s="8"/>
    </row>
    <row r="6" spans="1:8" ht="15.75">
      <c r="A6" s="9"/>
      <c r="B6" s="10" t="s">
        <v>4</v>
      </c>
      <c r="C6" s="11"/>
      <c r="D6" s="12"/>
      <c r="E6" s="11"/>
      <c r="F6" s="11"/>
      <c r="G6" s="13" t="s">
        <v>5</v>
      </c>
      <c r="H6" s="14"/>
    </row>
    <row r="7" spans="1:8" ht="38.25">
      <c r="A7" s="15" t="s">
        <v>6</v>
      </c>
      <c r="B7" s="16"/>
      <c r="C7" s="17" t="s">
        <v>7</v>
      </c>
      <c r="D7" s="18" t="s">
        <v>8</v>
      </c>
      <c r="E7" s="19" t="s">
        <v>9</v>
      </c>
      <c r="F7" s="19" t="s">
        <v>10</v>
      </c>
      <c r="G7" s="20" t="s">
        <v>11</v>
      </c>
      <c r="H7" s="21" t="s">
        <v>12</v>
      </c>
    </row>
    <row r="8" spans="1:9" ht="12.75">
      <c r="A8" s="22" t="s">
        <v>35</v>
      </c>
      <c r="B8" s="23" t="s">
        <v>13</v>
      </c>
      <c r="C8" s="24">
        <v>1160728</v>
      </c>
      <c r="D8" s="24">
        <v>433542</v>
      </c>
      <c r="E8" s="24">
        <f>SUM(D8-C8)</f>
        <v>-727186</v>
      </c>
      <c r="F8" s="24">
        <v>-968105</v>
      </c>
      <c r="G8" s="25">
        <f aca="true" t="shared" si="0" ref="G8:G24">F8-E8</f>
        <v>-240919</v>
      </c>
      <c r="H8" s="26">
        <f aca="true" t="shared" si="1" ref="H8:H23">-SUM(G8/F8)</f>
        <v>-0.2488562707557548</v>
      </c>
      <c r="I8" s="27"/>
    </row>
    <row r="9" spans="1:8" ht="12.75">
      <c r="A9" s="22" t="s">
        <v>36</v>
      </c>
      <c r="B9" s="23" t="s">
        <v>14</v>
      </c>
      <c r="C9" s="24">
        <v>15359</v>
      </c>
      <c r="D9" s="24">
        <v>3001</v>
      </c>
      <c r="E9" s="24">
        <f>SUM(D9-C9)</f>
        <v>-12358</v>
      </c>
      <c r="F9" s="24">
        <v>-32616</v>
      </c>
      <c r="G9" s="25">
        <f t="shared" si="0"/>
        <v>-20258</v>
      </c>
      <c r="H9" s="26">
        <f t="shared" si="1"/>
        <v>-0.6211062055432917</v>
      </c>
    </row>
    <row r="10" spans="1:9" ht="12.75">
      <c r="A10" s="22" t="s">
        <v>37</v>
      </c>
      <c r="B10" s="23" t="s">
        <v>15</v>
      </c>
      <c r="C10" s="24">
        <v>11570570</v>
      </c>
      <c r="D10" s="24">
        <v>529025</v>
      </c>
      <c r="E10" s="24">
        <v>-11041546</v>
      </c>
      <c r="F10" s="24">
        <v>-10471697</v>
      </c>
      <c r="G10" s="25">
        <f t="shared" si="0"/>
        <v>569849</v>
      </c>
      <c r="H10" s="28">
        <f t="shared" si="1"/>
        <v>0.054418018397591146</v>
      </c>
      <c r="I10" s="29"/>
    </row>
    <row r="11" spans="1:9" ht="12.75">
      <c r="A11" s="22" t="s">
        <v>38</v>
      </c>
      <c r="B11" s="23" t="s">
        <v>16</v>
      </c>
      <c r="C11" s="24">
        <v>1692712</v>
      </c>
      <c r="D11" s="24">
        <v>154806</v>
      </c>
      <c r="E11" s="24">
        <f aca="true" t="shared" si="2" ref="E10:E24">SUM(D11-C11)</f>
        <v>-1537906</v>
      </c>
      <c r="F11" s="24">
        <v>-1304733</v>
      </c>
      <c r="G11" s="25">
        <f t="shared" si="0"/>
        <v>233173</v>
      </c>
      <c r="H11" s="28">
        <f t="shared" si="1"/>
        <v>0.1787131926608739</v>
      </c>
      <c r="I11" s="29"/>
    </row>
    <row r="12" spans="1:9" ht="12.75">
      <c r="A12" s="22" t="s">
        <v>39</v>
      </c>
      <c r="B12" s="23" t="s">
        <v>17</v>
      </c>
      <c r="C12" s="24">
        <v>276799</v>
      </c>
      <c r="D12" s="24">
        <v>4171</v>
      </c>
      <c r="E12" s="24">
        <f t="shared" si="2"/>
        <v>-272628</v>
      </c>
      <c r="F12" s="24">
        <v>-191646</v>
      </c>
      <c r="G12" s="30">
        <f t="shared" si="0"/>
        <v>80982</v>
      </c>
      <c r="H12" s="28">
        <f t="shared" si="1"/>
        <v>0.42256034563726874</v>
      </c>
      <c r="I12" s="29"/>
    </row>
    <row r="13" spans="1:9" ht="12.75">
      <c r="A13" s="22" t="s">
        <v>40</v>
      </c>
      <c r="B13" s="23" t="s">
        <v>18</v>
      </c>
      <c r="C13" s="24">
        <v>215859</v>
      </c>
      <c r="D13" s="24">
        <v>147701</v>
      </c>
      <c r="E13" s="24">
        <f t="shared" si="2"/>
        <v>-68158</v>
      </c>
      <c r="F13" s="24">
        <v>-45833</v>
      </c>
      <c r="G13" s="30">
        <f t="shared" si="0"/>
        <v>22325</v>
      </c>
      <c r="H13" s="28">
        <f t="shared" si="1"/>
        <v>0.4870944515960116</v>
      </c>
      <c r="I13" s="29"/>
    </row>
    <row r="14" spans="1:9" ht="26.25" customHeight="1">
      <c r="A14" s="31" t="s">
        <v>41</v>
      </c>
      <c r="B14" s="32" t="s">
        <v>19</v>
      </c>
      <c r="C14" s="24">
        <v>106797</v>
      </c>
      <c r="D14" s="24">
        <v>3</v>
      </c>
      <c r="E14" s="24">
        <f t="shared" si="2"/>
        <v>-106794</v>
      </c>
      <c r="F14" s="24">
        <v>-48994</v>
      </c>
      <c r="G14" s="30">
        <f t="shared" si="0"/>
        <v>57800</v>
      </c>
      <c r="H14" s="28">
        <f t="shared" si="1"/>
        <v>1.179736294240111</v>
      </c>
      <c r="I14" s="29"/>
    </row>
    <row r="15" spans="1:8" ht="12.75">
      <c r="A15" s="22" t="s">
        <v>42</v>
      </c>
      <c r="B15" s="23" t="s">
        <v>20</v>
      </c>
      <c r="C15" s="24">
        <v>191092</v>
      </c>
      <c r="D15" s="24">
        <v>250056</v>
      </c>
      <c r="E15" s="24">
        <v>58963</v>
      </c>
      <c r="F15" s="24">
        <v>70815</v>
      </c>
      <c r="G15" s="25">
        <f>E15-F15</f>
        <v>-11852</v>
      </c>
      <c r="H15" s="28">
        <f>-SUM(G15/-F15)</f>
        <v>-0.1673656711148768</v>
      </c>
    </row>
    <row r="16" spans="1:8" ht="13.5" customHeight="1">
      <c r="A16" s="22" t="s">
        <v>43</v>
      </c>
      <c r="B16" s="33" t="s">
        <v>21</v>
      </c>
      <c r="C16" s="24">
        <v>4684388</v>
      </c>
      <c r="D16" s="24">
        <v>1010022</v>
      </c>
      <c r="E16" s="24">
        <v>-3674367</v>
      </c>
      <c r="F16" s="24">
        <v>-3444480</v>
      </c>
      <c r="G16" s="25">
        <f>F16-E16</f>
        <v>229887</v>
      </c>
      <c r="H16" s="28">
        <f>SUM(G16/-F16)</f>
        <v>0.06674069816053511</v>
      </c>
    </row>
    <row r="17" spans="1:8" ht="12.75">
      <c r="A17" s="34" t="s">
        <v>44</v>
      </c>
      <c r="B17" s="35" t="s">
        <v>22</v>
      </c>
      <c r="C17" s="36">
        <v>118709</v>
      </c>
      <c r="D17" s="36">
        <v>4</v>
      </c>
      <c r="E17" s="37">
        <v>-118704</v>
      </c>
      <c r="F17" s="37">
        <v>-100786</v>
      </c>
      <c r="G17" s="38">
        <f>F17-E17</f>
        <v>17918</v>
      </c>
      <c r="H17" s="39">
        <f t="shared" si="1"/>
        <v>0.17778262853967813</v>
      </c>
    </row>
    <row r="18" spans="1:8" ht="12.75">
      <c r="A18" s="22" t="s">
        <v>45</v>
      </c>
      <c r="B18" s="23" t="s">
        <v>23</v>
      </c>
      <c r="C18" s="40">
        <v>4296</v>
      </c>
      <c r="D18" s="40">
        <v>1</v>
      </c>
      <c r="E18" s="41">
        <f t="shared" si="2"/>
        <v>-4295</v>
      </c>
      <c r="F18" s="41">
        <v>-3332</v>
      </c>
      <c r="G18" s="30">
        <f>F18-E18</f>
        <v>963</v>
      </c>
      <c r="H18" s="28">
        <f t="shared" si="1"/>
        <v>0.289015606242497</v>
      </c>
    </row>
    <row r="19" spans="1:8" ht="12.75">
      <c r="A19" s="42" t="s">
        <v>46</v>
      </c>
      <c r="B19" s="43" t="s">
        <v>24</v>
      </c>
      <c r="C19" s="44">
        <v>0</v>
      </c>
      <c r="D19" s="44">
        <v>0</v>
      </c>
      <c r="E19" s="24">
        <f t="shared" si="2"/>
        <v>0</v>
      </c>
      <c r="F19" s="45">
        <v>-3800</v>
      </c>
      <c r="G19" s="46">
        <f>F19-E19</f>
        <v>-3800</v>
      </c>
      <c r="H19" s="47">
        <f t="shared" si="1"/>
        <v>-1</v>
      </c>
    </row>
    <row r="20" spans="1:8" ht="24.75" customHeight="1">
      <c r="A20" s="31" t="s">
        <v>47</v>
      </c>
      <c r="B20" s="33" t="s">
        <v>25</v>
      </c>
      <c r="C20" s="44">
        <v>257900</v>
      </c>
      <c r="D20" s="44">
        <v>0</v>
      </c>
      <c r="E20" s="45">
        <f t="shared" si="2"/>
        <v>-257900</v>
      </c>
      <c r="F20" s="45">
        <v>-259600</v>
      </c>
      <c r="G20" s="25">
        <f t="shared" si="0"/>
        <v>-1700</v>
      </c>
      <c r="H20" s="28">
        <f t="shared" si="1"/>
        <v>-0.0065485362095531584</v>
      </c>
    </row>
    <row r="21" spans="1:8" ht="25.5" customHeight="1">
      <c r="A21" s="100" t="s">
        <v>48</v>
      </c>
      <c r="B21" s="48" t="s">
        <v>26</v>
      </c>
      <c r="C21" s="24">
        <v>55939870</v>
      </c>
      <c r="D21" s="24">
        <v>57221937</v>
      </c>
      <c r="E21" s="24">
        <f t="shared" si="2"/>
        <v>1282067</v>
      </c>
      <c r="F21" s="24">
        <v>-159820</v>
      </c>
      <c r="G21" s="49">
        <f t="shared" si="0"/>
        <v>-1441887</v>
      </c>
      <c r="H21" s="50">
        <f t="shared" si="1"/>
        <v>-9.02194343636591</v>
      </c>
    </row>
    <row r="22" spans="1:8" ht="15" customHeight="1">
      <c r="A22" s="101" t="s">
        <v>49</v>
      </c>
      <c r="B22" s="33" t="s">
        <v>27</v>
      </c>
      <c r="C22" s="24">
        <v>7902402</v>
      </c>
      <c r="D22" s="24">
        <v>7648902</v>
      </c>
      <c r="E22" s="24">
        <f t="shared" si="2"/>
        <v>-253500</v>
      </c>
      <c r="F22" s="24">
        <v>-200000</v>
      </c>
      <c r="G22" s="25">
        <f t="shared" si="0"/>
        <v>53500</v>
      </c>
      <c r="H22" s="103">
        <f t="shared" si="1"/>
        <v>0.2675</v>
      </c>
    </row>
    <row r="23" spans="1:8" ht="13.5" customHeight="1">
      <c r="A23" s="101" t="s">
        <v>50</v>
      </c>
      <c r="B23" s="33" t="s">
        <v>28</v>
      </c>
      <c r="C23" s="24">
        <v>0</v>
      </c>
      <c r="D23" s="24">
        <v>0</v>
      </c>
      <c r="E23" s="24">
        <f t="shared" si="2"/>
        <v>0</v>
      </c>
      <c r="F23" s="24">
        <f>SUM('[1]HH-Entwurf ´06'!F26)</f>
        <v>0</v>
      </c>
      <c r="G23" s="25">
        <f t="shared" si="0"/>
        <v>0</v>
      </c>
      <c r="H23" s="28">
        <v>0</v>
      </c>
    </row>
    <row r="24" spans="1:8" ht="12.75">
      <c r="A24" s="101" t="s">
        <v>51</v>
      </c>
      <c r="B24" s="23" t="s">
        <v>29</v>
      </c>
      <c r="C24" s="24">
        <v>0</v>
      </c>
      <c r="D24" s="24">
        <v>0</v>
      </c>
      <c r="E24" s="24">
        <f t="shared" si="2"/>
        <v>0</v>
      </c>
      <c r="F24" s="24">
        <f>SUM('[1]HH-Entwurf ´06'!F27)</f>
        <v>0</v>
      </c>
      <c r="G24" s="25">
        <f t="shared" si="0"/>
        <v>0</v>
      </c>
      <c r="H24" s="28">
        <v>0</v>
      </c>
    </row>
    <row r="25" spans="1:8" ht="13.5" thickBot="1">
      <c r="A25" s="51"/>
      <c r="B25" s="52" t="s">
        <v>30</v>
      </c>
      <c r="C25" s="53">
        <v>84137482</v>
      </c>
      <c r="D25" s="54">
        <v>67403169</v>
      </c>
      <c r="E25" s="54">
        <v>-16734313</v>
      </c>
      <c r="F25" s="54">
        <f>SUM(F8:F24)</f>
        <v>-17164627</v>
      </c>
      <c r="G25" s="55">
        <f>SUM(G8:G24)-G15-G15</f>
        <v>-430315</v>
      </c>
      <c r="H25" s="104">
        <f>-SUM(G25/F25)</f>
        <v>-0.025069871894099417</v>
      </c>
    </row>
    <row r="26" spans="1:8" ht="14.25" thickBot="1" thickTop="1">
      <c r="A26" s="56"/>
      <c r="B26" s="57"/>
      <c r="C26" s="58"/>
      <c r="D26" s="58"/>
      <c r="E26" s="59"/>
      <c r="F26" s="60"/>
      <c r="G26" s="61">
        <f>G25</f>
        <v>-430315</v>
      </c>
      <c r="H26" s="62"/>
    </row>
    <row r="27" spans="1:8" ht="13.5" thickTop="1">
      <c r="A27" s="63"/>
      <c r="B27" s="64"/>
      <c r="C27" s="65"/>
      <c r="D27" s="65"/>
      <c r="E27" s="66"/>
      <c r="F27" s="67"/>
      <c r="G27" s="68"/>
      <c r="H27" s="69"/>
    </row>
    <row r="28" spans="1:9" ht="15">
      <c r="A28" s="70" t="s">
        <v>31</v>
      </c>
      <c r="B28" s="64"/>
      <c r="C28" s="65"/>
      <c r="D28" s="65"/>
      <c r="E28" s="65"/>
      <c r="F28" s="66"/>
      <c r="G28" s="71"/>
      <c r="H28" s="72"/>
      <c r="I28" s="73"/>
    </row>
    <row r="29" spans="1:8" ht="13.5">
      <c r="A29" s="74" t="s">
        <v>4</v>
      </c>
      <c r="B29" s="75"/>
      <c r="C29" s="76" t="str">
        <f>C7</f>
        <v>Ausgaben 2006</v>
      </c>
      <c r="D29" s="77" t="str">
        <f>D7</f>
        <v>Einnahmen 2006</v>
      </c>
      <c r="E29" s="78"/>
      <c r="F29" s="78"/>
      <c r="G29" s="13" t="s">
        <v>5</v>
      </c>
      <c r="H29" s="14"/>
    </row>
    <row r="30" spans="1:9" ht="25.5">
      <c r="A30" s="15" t="s">
        <v>6</v>
      </c>
      <c r="B30" s="79"/>
      <c r="C30" s="80"/>
      <c r="D30" s="81"/>
      <c r="E30" s="82" t="str">
        <f>E7</f>
        <v>Entwurf Budget 2006</v>
      </c>
      <c r="F30" s="82" t="str">
        <f>F7</f>
        <v>Budget        2005</v>
      </c>
      <c r="G30" s="20" t="s">
        <v>11</v>
      </c>
      <c r="H30" s="21" t="s">
        <v>12</v>
      </c>
      <c r="I30" s="105" t="s">
        <v>32</v>
      </c>
    </row>
    <row r="31" spans="1:9" ht="12.75">
      <c r="A31" s="102" t="s">
        <v>37</v>
      </c>
      <c r="B31" s="83" t="s">
        <v>15</v>
      </c>
      <c r="C31" s="84">
        <v>615000</v>
      </c>
      <c r="D31" s="84">
        <v>0</v>
      </c>
      <c r="E31" s="84">
        <f>-C31</f>
        <v>-615000</v>
      </c>
      <c r="F31" s="84">
        <v>-592500</v>
      </c>
      <c r="G31" s="84">
        <f>SUM(F31-E31)</f>
        <v>22500</v>
      </c>
      <c r="H31" s="39">
        <f>-SUM(G31/F31)</f>
        <v>0.0379746835443038</v>
      </c>
      <c r="I31" s="105"/>
    </row>
    <row r="32" spans="1:9" ht="12.75">
      <c r="A32" s="85"/>
      <c r="B32" s="86" t="s">
        <v>30</v>
      </c>
      <c r="C32" s="87">
        <f>SUM(C31:C31)</f>
        <v>615000</v>
      </c>
      <c r="D32" s="87">
        <f>SUM(D31:D31)</f>
        <v>0</v>
      </c>
      <c r="E32" s="87">
        <f>SUM(E31:E31)</f>
        <v>-615000</v>
      </c>
      <c r="F32" s="87">
        <f>SUM(F31:F31)</f>
        <v>-592500</v>
      </c>
      <c r="G32" s="87">
        <f>SUM(G31:G31)</f>
        <v>22500</v>
      </c>
      <c r="H32" s="88">
        <f>SUM(H31)</f>
        <v>0.0379746835443038</v>
      </c>
      <c r="I32" s="105"/>
    </row>
    <row r="33" spans="1:9" ht="13.5" thickBot="1">
      <c r="A33" s="89"/>
      <c r="B33" s="90" t="s">
        <v>33</v>
      </c>
      <c r="C33" s="91"/>
      <c r="D33" s="91"/>
      <c r="E33" s="91"/>
      <c r="F33" s="92"/>
      <c r="G33" s="93">
        <f>SUM(G32:H32)</f>
        <v>22500.037974683546</v>
      </c>
      <c r="H33" s="94"/>
      <c r="I33" s="105"/>
    </row>
    <row r="34" spans="1:9" ht="14.25" thickBot="1" thickTop="1">
      <c r="A34" s="63"/>
      <c r="B34" s="64"/>
      <c r="C34" s="65"/>
      <c r="D34" s="65"/>
      <c r="E34" s="65"/>
      <c r="F34" s="66"/>
      <c r="G34" s="71"/>
      <c r="H34" s="72"/>
      <c r="I34" s="105"/>
    </row>
    <row r="35" spans="1:9" ht="16.5" thickBot="1" thickTop="1">
      <c r="A35" s="95" t="s">
        <v>34</v>
      </c>
      <c r="B35" s="96"/>
      <c r="C35" s="97">
        <f>SUM(C25+C32)</f>
        <v>84752482</v>
      </c>
      <c r="D35" s="97">
        <f>SUM(D25+D32)</f>
        <v>67403169</v>
      </c>
      <c r="E35" s="97">
        <f>SUM(E25+E32)</f>
        <v>-17349313</v>
      </c>
      <c r="F35" s="97">
        <f>SUM(F25+F32)</f>
        <v>-17757127</v>
      </c>
      <c r="G35" s="98">
        <f>SUM(G33+G26)</f>
        <v>-407814.96202531643</v>
      </c>
      <c r="H35" s="99"/>
      <c r="I35" s="105"/>
    </row>
    <row r="36" ht="13.5" thickTop="1"/>
  </sheetData>
  <mergeCells count="6">
    <mergeCell ref="I30:I35"/>
    <mergeCell ref="G35:H35"/>
    <mergeCell ref="G26:H26"/>
    <mergeCell ref="A29:B29"/>
    <mergeCell ref="C29:C30"/>
    <mergeCell ref="D29:D30"/>
  </mergeCells>
  <conditionalFormatting sqref="C31:F35 G31:H34 H27:H28 C8:G28 H8:H25">
    <cfRule type="cellIs" priority="1" dxfId="0" operator="lessThan" stopIfTrue="1">
      <formula>0</formula>
    </cfRule>
  </conditionalFormatting>
  <printOptions/>
  <pageMargins left="0.984251968503937" right="0.5905511811023623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Kreisverwaltung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Bolli</dc:creator>
  <cp:keywords/>
  <dc:description/>
  <cp:lastModifiedBy>Bolli</cp:lastModifiedBy>
  <cp:lastPrinted>2005-12-20T07:48:31Z</cp:lastPrinted>
  <dcterms:created xsi:type="dcterms:W3CDTF">2005-12-20T07:05:44Z</dcterms:created>
  <dcterms:modified xsi:type="dcterms:W3CDTF">2005-12-20T07:53:25Z</dcterms:modified>
  <cp:category/>
  <cp:version/>
  <cp:contentType/>
  <cp:contentStatus/>
</cp:coreProperties>
</file>