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0160" windowHeight="7800"/>
  </bookViews>
  <sheets>
    <sheet name="Daten zur Kulturarbeit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7" i="1" l="1"/>
  <c r="C27" i="1"/>
  <c r="B27" i="1"/>
  <c r="D25" i="1"/>
  <c r="C25" i="1"/>
  <c r="B25" i="1"/>
  <c r="D19" i="1"/>
  <c r="C19" i="1"/>
  <c r="B19" i="1"/>
  <c r="D17" i="1"/>
  <c r="C17" i="1"/>
  <c r="B17" i="1"/>
  <c r="D15" i="1" l="1"/>
  <c r="C15" i="1"/>
  <c r="B15" i="1"/>
  <c r="E11" i="1"/>
  <c r="D11" i="1"/>
  <c r="C11" i="1"/>
  <c r="B11" i="1"/>
  <c r="E13" i="1" l="1"/>
  <c r="D13" i="1"/>
  <c r="C13" i="1"/>
  <c r="B13" i="1"/>
  <c r="E9" i="1"/>
  <c r="D9" i="1"/>
  <c r="C9" i="1"/>
  <c r="B9" i="1"/>
</calcChain>
</file>

<file path=xl/sharedStrings.xml><?xml version="1.0" encoding="utf-8"?>
<sst xmlns="http://schemas.openxmlformats.org/spreadsheetml/2006/main" count="47" uniqueCount="32">
  <si>
    <t>Stadt / Gemeinde</t>
  </si>
  <si>
    <t>Ascheberg</t>
  </si>
  <si>
    <t>Billerbeck</t>
  </si>
  <si>
    <t>Dülmen</t>
  </si>
  <si>
    <t>Havixbeck</t>
  </si>
  <si>
    <t>Nordkirchen</t>
  </si>
  <si>
    <t>Nottuln</t>
  </si>
  <si>
    <t>Lüdinghausen</t>
  </si>
  <si>
    <t>Olfen</t>
  </si>
  <si>
    <t>Haushaltsdaten der kreisangehörigen Städte und Gemeinden (Datenquelle: Angaben der Kommunen)</t>
  </si>
  <si>
    <t>(€)</t>
  </si>
  <si>
    <t>Planung 2024</t>
  </si>
  <si>
    <t xml:space="preserve">Rosendahl </t>
  </si>
  <si>
    <t>Planung 2025</t>
  </si>
  <si>
    <t>a) Aufwand Kultur                            b) Stellenumfang</t>
  </si>
  <si>
    <t>Coesfeld</t>
  </si>
  <si>
    <t>Erläuterungen</t>
  </si>
  <si>
    <t>Beiträge VHS und Musikschule</t>
  </si>
  <si>
    <r>
      <t>*</t>
    </r>
    <r>
      <rPr>
        <vertAlign val="superscript"/>
        <sz val="10"/>
        <color theme="1"/>
        <rFont val="Calibri"/>
        <family val="2"/>
        <scheme val="minor"/>
      </rPr>
      <t>1</t>
    </r>
    <r>
      <rPr>
        <sz val="10"/>
        <color theme="1"/>
        <rFont val="Calibri"/>
        <family val="2"/>
        <scheme val="minor"/>
      </rPr>
      <t xml:space="preserve"> Der Stellenumfang bemisst sich nach Vollzeitäquivalenten.</t>
    </r>
  </si>
  <si>
    <t>*   Die Aufwendungen schließen ein: Unterhaltung bzw. Betrieb von Gebäuden / Honorare / Mieten / Sonstiges</t>
  </si>
  <si>
    <t>Senden</t>
  </si>
  <si>
    <t>Ansatz 2023</t>
  </si>
  <si>
    <t>Planung 2026</t>
  </si>
  <si>
    <t>Die Zahlung von Honoraren (170.470 € im Jahr 2023 / 162.470 € im Jahr 2024 / 145.470 € im Jahr 2025 / 145.470 € im Jahr 2026) schließen Transferaufwendungen an Vereine ein.</t>
  </si>
  <si>
    <t>Stand: Haushaltsplan 2022</t>
  </si>
  <si>
    <t>Daten entstammen den Finanzplanungswerten aus dem Haushalt 2022 / Die Werte enthalten keine Abschreibungen / Es werden Investitionszuschüsse an den Schloss Senden e.V. zum Erhalt des Schlosses gezahlt. Diese werden aber im Produktbereich 10 (unter Denkmalschutz) abgebildet.</t>
  </si>
  <si>
    <t>Anlage 2 (Tabelle2) zur SV-10-0729</t>
  </si>
  <si>
    <t>Angaben aus mittelfristiger Finanzplanung des Haushaltsjahres 2022</t>
  </si>
  <si>
    <r>
      <t>Aufwendungen für den kulturellen Aufgabenbereich* und b) Anzahl Planstellen bzw. Stellenanteile für die Kulturarbeit*</t>
    </r>
    <r>
      <rPr>
        <b/>
        <vertAlign val="superscript"/>
        <sz val="12"/>
        <color theme="1"/>
        <rFont val="Calibri"/>
        <family val="2"/>
        <scheme val="minor"/>
      </rPr>
      <t>1</t>
    </r>
  </si>
  <si>
    <r>
      <t>keine Angaben*</t>
    </r>
    <r>
      <rPr>
        <vertAlign val="superscript"/>
        <sz val="9"/>
        <rFont val="Calibri"/>
        <family val="2"/>
        <scheme val="minor"/>
      </rPr>
      <t>2</t>
    </r>
  </si>
  <si>
    <r>
      <t>*</t>
    </r>
    <r>
      <rPr>
        <vertAlign val="superscript"/>
        <sz val="10"/>
        <color theme="1"/>
        <rFont val="Calibri"/>
        <family val="2"/>
        <scheme val="minor"/>
      </rPr>
      <t xml:space="preserve">2 </t>
    </r>
    <r>
      <rPr>
        <sz val="10"/>
        <color theme="1"/>
        <rFont val="Calibri"/>
        <family val="2"/>
        <scheme val="minor"/>
      </rPr>
      <t xml:space="preserve">Aus der Nichtvorlage von Haushaltsdaten kann und wird nicht der Schluss gezogen, dass die betreffende Kommune strukturell und dauerhaft nicht mehr in der Lage </t>
    </r>
  </si>
  <si>
    <t xml:space="preserve">    ist, noch eigenständig freiwillige Selbstverwaltungsaufgaben wahrzunehmen (vgl. Vorbemerkung der Anlage 3 zur Sitzungsvorlage SV-10-0704)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</si>
</sst>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vertAlign val="superscript"/>
      <sz val="10"/>
      <color theme="1"/>
      <name val="Calibri"/>
      <family val="2"/>
      <scheme val="minor"/>
    </font>
    <font>
      <vertAlign val="superscript"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3" fontId="0" fillId="0" borderId="0" xfId="0" applyNumberFormat="1"/>
    <xf numFmtId="0" fontId="1" fillId="0" borderId="0" xfId="0" applyFont="1"/>
    <xf numFmtId="0" fontId="2" fillId="0" borderId="0" xfId="0" applyFont="1"/>
    <xf numFmtId="49" fontId="2" fillId="2" borderId="1" xfId="0" applyNumberFormat="1" applyFont="1" applyFill="1" applyBorder="1" applyAlignment="1">
      <alignment horizontal="center" wrapText="1"/>
    </xf>
    <xf numFmtId="49" fontId="1" fillId="2" borderId="2" xfId="0" applyNumberFormat="1" applyFont="1" applyFill="1" applyBorder="1" applyAlignment="1">
      <alignment horizontal="center"/>
    </xf>
    <xf numFmtId="3" fontId="2" fillId="2" borderId="3" xfId="0" applyNumberFormat="1" applyFont="1" applyFill="1" applyBorder="1" applyAlignment="1">
      <alignment horizontal="center" wrapText="1"/>
    </xf>
    <xf numFmtId="3" fontId="2" fillId="0" borderId="0" xfId="0" applyNumberFormat="1" applyFont="1"/>
    <xf numFmtId="0" fontId="4" fillId="0" borderId="0" xfId="0" applyFont="1"/>
    <xf numFmtId="0" fontId="5" fillId="0" borderId="0" xfId="0" applyFont="1"/>
    <xf numFmtId="3" fontId="6" fillId="2" borderId="6" xfId="0" applyNumberFormat="1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3" fontId="8" fillId="2" borderId="6" xfId="0" applyNumberFormat="1" applyFont="1" applyFill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3" fontId="8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4" fontId="8" fillId="2" borderId="3" xfId="0" applyNumberFormat="1" applyFont="1" applyFill="1" applyBorder="1" applyAlignment="1">
      <alignment horizontal="center" vertical="center" wrapText="1"/>
    </xf>
    <xf numFmtId="3" fontId="8" fillId="2" borderId="6" xfId="0" applyNumberFormat="1" applyFont="1" applyFill="1" applyBorder="1" applyAlignment="1">
      <alignment horizontal="left" vertical="center" wrapText="1"/>
    </xf>
    <xf numFmtId="3" fontId="8" fillId="0" borderId="6" xfId="0" applyNumberFormat="1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3" xfId="0" applyNumberFormat="1" applyFont="1" applyFill="1" applyBorder="1" applyAlignment="1">
      <alignment horizontal="center" vertical="center" wrapText="1"/>
    </xf>
    <xf numFmtId="3" fontId="8" fillId="0" borderId="3" xfId="0" applyNumberFormat="1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workbookViewId="0">
      <selection activeCell="E19" sqref="E19"/>
    </sheetView>
  </sheetViews>
  <sheetFormatPr baseColWidth="10" defaultRowHeight="13.2" x14ac:dyDescent="0.25"/>
  <cols>
    <col min="1" max="1" width="20.88671875" customWidth="1"/>
    <col min="2" max="5" width="14.6640625" customWidth="1"/>
    <col min="6" max="6" width="49" customWidth="1"/>
  </cols>
  <sheetData>
    <row r="1" spans="1:6" ht="14.4" x14ac:dyDescent="0.3">
      <c r="F1" s="16" t="s">
        <v>26</v>
      </c>
    </row>
    <row r="2" spans="1:6" ht="15.6" x14ac:dyDescent="0.3">
      <c r="A2" s="8" t="s">
        <v>9</v>
      </c>
      <c r="B2" s="2"/>
      <c r="C2" s="3"/>
    </row>
    <row r="3" spans="1:6" ht="15.6" x14ac:dyDescent="0.3">
      <c r="A3" s="9"/>
      <c r="B3" s="2"/>
      <c r="C3" s="2"/>
      <c r="D3" s="2"/>
      <c r="E3" s="2"/>
    </row>
    <row r="4" spans="1:6" ht="17.399999999999999" x14ac:dyDescent="0.3">
      <c r="A4" s="8" t="s">
        <v>28</v>
      </c>
      <c r="B4" s="2"/>
      <c r="C4" s="2"/>
      <c r="D4" s="2"/>
      <c r="E4" s="2"/>
    </row>
    <row r="5" spans="1:6" ht="14.4" thickBot="1" x14ac:dyDescent="0.35">
      <c r="A5" s="2"/>
      <c r="B5" s="2"/>
      <c r="C5" s="2"/>
      <c r="D5" s="2"/>
      <c r="E5" s="2"/>
    </row>
    <row r="6" spans="1:6" ht="13.8" x14ac:dyDescent="0.3">
      <c r="A6" s="33" t="s">
        <v>0</v>
      </c>
      <c r="B6" s="4" t="s">
        <v>10</v>
      </c>
      <c r="C6" s="4" t="s">
        <v>10</v>
      </c>
      <c r="D6" s="4" t="s">
        <v>10</v>
      </c>
      <c r="E6" s="4" t="s">
        <v>10</v>
      </c>
      <c r="F6" s="30" t="s">
        <v>16</v>
      </c>
    </row>
    <row r="7" spans="1:6" ht="13.8" x14ac:dyDescent="0.3">
      <c r="A7" s="34"/>
      <c r="B7" s="5" t="s">
        <v>21</v>
      </c>
      <c r="C7" s="5" t="s">
        <v>11</v>
      </c>
      <c r="D7" s="5" t="s">
        <v>13</v>
      </c>
      <c r="E7" s="5" t="s">
        <v>22</v>
      </c>
      <c r="F7" s="31"/>
    </row>
    <row r="8" spans="1:6" ht="47.4" customHeight="1" thickBot="1" x14ac:dyDescent="0.35">
      <c r="A8" s="35"/>
      <c r="B8" s="6" t="s">
        <v>14</v>
      </c>
      <c r="C8" s="6" t="s">
        <v>14</v>
      </c>
      <c r="D8" s="6" t="s">
        <v>14</v>
      </c>
      <c r="E8" s="6" t="s">
        <v>14</v>
      </c>
      <c r="F8" s="32"/>
    </row>
    <row r="9" spans="1:6" ht="36" x14ac:dyDescent="0.25">
      <c r="A9" s="36" t="s">
        <v>1</v>
      </c>
      <c r="B9" s="13">
        <f>6880+153250+10340</f>
        <v>170470</v>
      </c>
      <c r="C9" s="13">
        <f>6880+145250+10340</f>
        <v>162470</v>
      </c>
      <c r="D9" s="13">
        <f>6880+128250+10340</f>
        <v>145470</v>
      </c>
      <c r="E9" s="13">
        <f>6880+128250+10340</f>
        <v>145470</v>
      </c>
      <c r="F9" s="19" t="s">
        <v>23</v>
      </c>
    </row>
    <row r="10" spans="1:6" ht="13.8" thickBot="1" x14ac:dyDescent="0.3">
      <c r="A10" s="29"/>
      <c r="B10" s="20">
        <v>1.77</v>
      </c>
      <c r="C10" s="20">
        <v>1.77</v>
      </c>
      <c r="D10" s="20">
        <v>1.77</v>
      </c>
      <c r="E10" s="20">
        <v>1.77</v>
      </c>
      <c r="F10" s="14"/>
    </row>
    <row r="11" spans="1:6" x14ac:dyDescent="0.25">
      <c r="A11" s="23" t="s">
        <v>2</v>
      </c>
      <c r="B11" s="12">
        <f>39900+59100+10000+91700</f>
        <v>200700</v>
      </c>
      <c r="C11" s="12">
        <f>39900+59100+10000+93300</f>
        <v>202300</v>
      </c>
      <c r="D11" s="12">
        <f>39900+59100+10000+95000</f>
        <v>204000</v>
      </c>
      <c r="E11" s="12">
        <f>39900+59100+10000+96800</f>
        <v>205800</v>
      </c>
      <c r="F11" s="10"/>
    </row>
    <row r="12" spans="1:6" ht="13.8" thickBot="1" x14ac:dyDescent="0.3">
      <c r="A12" s="24"/>
      <c r="B12" s="17">
        <v>0.79</v>
      </c>
      <c r="C12" s="17">
        <v>0.79</v>
      </c>
      <c r="D12" s="17">
        <v>0.79</v>
      </c>
      <c r="E12" s="17">
        <v>0.79</v>
      </c>
      <c r="F12" s="11"/>
    </row>
    <row r="13" spans="1:6" x14ac:dyDescent="0.25">
      <c r="A13" s="25" t="s">
        <v>15</v>
      </c>
      <c r="B13" s="13">
        <f>30058+300+48170</f>
        <v>78528</v>
      </c>
      <c r="C13" s="13">
        <f t="shared" ref="C13:E13" si="0">30058+300+48170</f>
        <v>78528</v>
      </c>
      <c r="D13" s="13">
        <f t="shared" si="0"/>
        <v>78528</v>
      </c>
      <c r="E13" s="13">
        <f t="shared" si="0"/>
        <v>78528</v>
      </c>
      <c r="F13" s="19"/>
    </row>
    <row r="14" spans="1:6" ht="13.8" thickBot="1" x14ac:dyDescent="0.3">
      <c r="A14" s="29"/>
      <c r="B14" s="21">
        <v>1.0900000000000001</v>
      </c>
      <c r="C14" s="21">
        <v>1.0900000000000001</v>
      </c>
      <c r="D14" s="21">
        <v>1.0900000000000001</v>
      </c>
      <c r="E14" s="21">
        <v>1.0900000000000001</v>
      </c>
      <c r="F14" s="22" t="s">
        <v>24</v>
      </c>
    </row>
    <row r="15" spans="1:6" ht="13.8" x14ac:dyDescent="0.25">
      <c r="A15" s="23" t="s">
        <v>3</v>
      </c>
      <c r="B15" s="12">
        <f>27537+691017</f>
        <v>718554</v>
      </c>
      <c r="C15" s="12">
        <f>27798+695697</f>
        <v>723495</v>
      </c>
      <c r="D15" s="12">
        <f>28061+700417</f>
        <v>728478</v>
      </c>
      <c r="E15" s="12" t="s">
        <v>29</v>
      </c>
      <c r="F15" s="18" t="s">
        <v>27</v>
      </c>
    </row>
    <row r="16" spans="1:6" ht="13.8" thickBot="1" x14ac:dyDescent="0.3">
      <c r="A16" s="24"/>
      <c r="B16" s="17">
        <v>4.88</v>
      </c>
      <c r="C16" s="17">
        <v>4.88</v>
      </c>
      <c r="D16" s="17">
        <v>4.88</v>
      </c>
      <c r="E16" s="17"/>
      <c r="F16" s="11"/>
    </row>
    <row r="17" spans="1:6" ht="13.8" x14ac:dyDescent="0.25">
      <c r="A17" s="27" t="s">
        <v>4</v>
      </c>
      <c r="B17" s="13">
        <f>93465+10800+1150+45361</f>
        <v>150776</v>
      </c>
      <c r="C17" s="13">
        <f>94665+10800+1150+45482</f>
        <v>152097</v>
      </c>
      <c r="D17" s="13">
        <f>94665+10800+1150+45482</f>
        <v>152097</v>
      </c>
      <c r="E17" s="13" t="s">
        <v>29</v>
      </c>
      <c r="F17" s="19" t="s">
        <v>27</v>
      </c>
    </row>
    <row r="18" spans="1:6" ht="13.8" thickBot="1" x14ac:dyDescent="0.3">
      <c r="A18" s="28"/>
      <c r="B18" s="20">
        <v>3.62</v>
      </c>
      <c r="C18" s="20">
        <v>3.62</v>
      </c>
      <c r="D18" s="20">
        <v>3.62</v>
      </c>
      <c r="E18" s="20"/>
      <c r="F18" s="14"/>
    </row>
    <row r="19" spans="1:6" ht="12.6" customHeight="1" x14ac:dyDescent="0.25">
      <c r="A19" s="23" t="s">
        <v>7</v>
      </c>
      <c r="B19" s="12">
        <f>119700+623900+2700+2189000</f>
        <v>2935300</v>
      </c>
      <c r="C19" s="12">
        <f>119700+623900+2700+2216000</f>
        <v>2962300</v>
      </c>
      <c r="D19" s="12">
        <f>119700+623900+2700+2216000</f>
        <v>2962300</v>
      </c>
      <c r="E19" s="12" t="s">
        <v>29</v>
      </c>
      <c r="F19" s="18" t="s">
        <v>27</v>
      </c>
    </row>
    <row r="20" spans="1:6" ht="13.8" customHeight="1" thickBot="1" x14ac:dyDescent="0.3">
      <c r="A20" s="24"/>
      <c r="B20" s="17">
        <v>18.54</v>
      </c>
      <c r="C20" s="17">
        <v>18.54</v>
      </c>
      <c r="D20" s="17">
        <v>18.54</v>
      </c>
      <c r="E20" s="17"/>
      <c r="F20" s="11"/>
    </row>
    <row r="21" spans="1:6" x14ac:dyDescent="0.25">
      <c r="A21" s="25" t="s">
        <v>5</v>
      </c>
      <c r="B21" s="13">
        <v>100000</v>
      </c>
      <c r="C21" s="13">
        <v>100000</v>
      </c>
      <c r="D21" s="13">
        <v>100000</v>
      </c>
      <c r="E21" s="13">
        <v>100000</v>
      </c>
      <c r="F21" s="19" t="s">
        <v>17</v>
      </c>
    </row>
    <row r="22" spans="1:6" ht="13.8" thickBot="1" x14ac:dyDescent="0.3">
      <c r="A22" s="29"/>
      <c r="B22" s="20">
        <v>0.1</v>
      </c>
      <c r="C22" s="20">
        <v>0.1</v>
      </c>
      <c r="D22" s="20">
        <v>0.1</v>
      </c>
      <c r="E22" s="20">
        <v>0.1</v>
      </c>
      <c r="F22" s="15"/>
    </row>
    <row r="23" spans="1:6" ht="13.2" customHeight="1" x14ac:dyDescent="0.25">
      <c r="A23" s="23" t="s">
        <v>6</v>
      </c>
      <c r="B23" s="12">
        <v>206439</v>
      </c>
      <c r="C23" s="12">
        <v>205594</v>
      </c>
      <c r="D23" s="12">
        <v>206746</v>
      </c>
      <c r="E23" s="12">
        <v>207915</v>
      </c>
      <c r="F23" s="10"/>
    </row>
    <row r="24" spans="1:6" ht="13.5" customHeight="1" thickBot="1" x14ac:dyDescent="0.3">
      <c r="A24" s="24"/>
      <c r="B24" s="17">
        <v>1</v>
      </c>
      <c r="C24" s="17">
        <v>1</v>
      </c>
      <c r="D24" s="17">
        <v>1</v>
      </c>
      <c r="E24" s="17">
        <v>1</v>
      </c>
      <c r="F24" s="11"/>
    </row>
    <row r="25" spans="1:6" ht="13.2" customHeight="1" x14ac:dyDescent="0.25">
      <c r="A25" s="27" t="s">
        <v>8</v>
      </c>
      <c r="B25" s="13">
        <f>7000+40000+17800+170000</f>
        <v>234800</v>
      </c>
      <c r="C25" s="13">
        <f>7000+40000+18300+49000</f>
        <v>114300</v>
      </c>
      <c r="D25" s="13">
        <f>7000+40000+18800+170000</f>
        <v>235800</v>
      </c>
      <c r="E25" s="13" t="s">
        <v>29</v>
      </c>
      <c r="F25" s="19" t="s">
        <v>27</v>
      </c>
    </row>
    <row r="26" spans="1:6" ht="13.5" customHeight="1" thickBot="1" x14ac:dyDescent="0.3">
      <c r="A26" s="28"/>
      <c r="B26" s="20">
        <v>0.64</v>
      </c>
      <c r="C26" s="20">
        <v>0.64</v>
      </c>
      <c r="D26" s="20">
        <v>0.64</v>
      </c>
      <c r="E26" s="20"/>
      <c r="F26" s="14"/>
    </row>
    <row r="27" spans="1:6" ht="15" customHeight="1" x14ac:dyDescent="0.25">
      <c r="A27" s="23" t="s">
        <v>12</v>
      </c>
      <c r="B27" s="12">
        <f>40000+55630</f>
        <v>95630</v>
      </c>
      <c r="C27" s="12">
        <f>40000+55630</f>
        <v>95630</v>
      </c>
      <c r="D27" s="12">
        <f>40000+54460</f>
        <v>94460</v>
      </c>
      <c r="E27" s="12" t="s">
        <v>29</v>
      </c>
      <c r="F27" s="18" t="s">
        <v>27</v>
      </c>
    </row>
    <row r="28" spans="1:6" ht="13.8" thickBot="1" x14ac:dyDescent="0.3">
      <c r="A28" s="24"/>
      <c r="B28" s="17">
        <v>0.72199999999999998</v>
      </c>
      <c r="C28" s="17">
        <v>0.72199999999999998</v>
      </c>
      <c r="D28" s="17">
        <v>0.72199999999999998</v>
      </c>
      <c r="E28" s="17">
        <v>0.72199999999999998</v>
      </c>
      <c r="F28" s="11"/>
    </row>
    <row r="29" spans="1:6" ht="66" customHeight="1" x14ac:dyDescent="0.25">
      <c r="A29" s="25" t="s">
        <v>20</v>
      </c>
      <c r="B29" s="13">
        <v>239600</v>
      </c>
      <c r="C29" s="13">
        <v>246000</v>
      </c>
      <c r="D29" s="13">
        <v>246600</v>
      </c>
      <c r="E29" s="13" t="s">
        <v>29</v>
      </c>
      <c r="F29" s="19" t="s">
        <v>25</v>
      </c>
    </row>
    <row r="30" spans="1:6" ht="13.8" thickBot="1" x14ac:dyDescent="0.3">
      <c r="A30" s="26"/>
      <c r="B30" s="21">
        <v>1.4</v>
      </c>
      <c r="C30" s="21">
        <v>1.4</v>
      </c>
      <c r="D30" s="21">
        <v>1.4</v>
      </c>
      <c r="E30" s="21">
        <v>1.4</v>
      </c>
      <c r="F30" s="15"/>
    </row>
    <row r="31" spans="1:6" ht="13.8" x14ac:dyDescent="0.3">
      <c r="A31" s="3" t="s">
        <v>19</v>
      </c>
      <c r="B31" s="7"/>
      <c r="C31" s="7"/>
      <c r="D31" s="7"/>
      <c r="E31" s="7"/>
    </row>
    <row r="32" spans="1:6" ht="15" x14ac:dyDescent="0.3">
      <c r="A32" s="3" t="s">
        <v>18</v>
      </c>
      <c r="B32" s="1"/>
      <c r="C32" s="1"/>
      <c r="D32" s="1"/>
      <c r="E32" s="1"/>
    </row>
    <row r="33" spans="1:5" ht="15" x14ac:dyDescent="0.3">
      <c r="A33" s="3" t="s">
        <v>30</v>
      </c>
      <c r="B33" s="1"/>
      <c r="C33" s="1"/>
      <c r="D33" s="1"/>
      <c r="E33" s="1"/>
    </row>
    <row r="34" spans="1:5" ht="13.8" x14ac:dyDescent="0.3">
      <c r="A34" s="3" t="s">
        <v>31</v>
      </c>
      <c r="B34" s="1"/>
      <c r="C34" s="1"/>
      <c r="D34" s="1"/>
      <c r="E34" s="1"/>
    </row>
    <row r="35" spans="1:5" x14ac:dyDescent="0.25">
      <c r="B35" s="1"/>
      <c r="C35" s="1"/>
      <c r="D35" s="1"/>
      <c r="E35" s="1"/>
    </row>
    <row r="36" spans="1:5" x14ac:dyDescent="0.25">
      <c r="B36" s="1"/>
      <c r="C36" s="1"/>
      <c r="D36" s="1"/>
      <c r="E36" s="1"/>
    </row>
    <row r="37" spans="1:5" x14ac:dyDescent="0.25">
      <c r="B37" s="1"/>
      <c r="C37" s="1"/>
      <c r="D37" s="1"/>
      <c r="E37" s="1"/>
    </row>
  </sheetData>
  <mergeCells count="13">
    <mergeCell ref="F6:F8"/>
    <mergeCell ref="A6:A8"/>
    <mergeCell ref="A9:A10"/>
    <mergeCell ref="A11:A12"/>
    <mergeCell ref="A13:A14"/>
    <mergeCell ref="A15:A16"/>
    <mergeCell ref="A29:A30"/>
    <mergeCell ref="A17:A18"/>
    <mergeCell ref="A19:A20"/>
    <mergeCell ref="A21:A22"/>
    <mergeCell ref="A23:A24"/>
    <mergeCell ref="A25:A26"/>
    <mergeCell ref="A27:A28"/>
  </mergeCells>
  <pageMargins left="0.70866141732283472" right="0.70866141732283472" top="0.78740157480314965" bottom="0.78740157480314965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Daten zur Kulturarbeit</vt:lpstr>
    </vt:vector>
  </TitlesOfParts>
  <Company>Kreis Coesfeld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Bussmann, Joerg</dc:creator>
  <cp:lastModifiedBy>Bussmann, Joerg</cp:lastModifiedBy>
  <cp:lastPrinted>2022-11-17T14:30:07Z</cp:lastPrinted>
  <dcterms:created xsi:type="dcterms:W3CDTF">2018-09-26T14:14:34Z</dcterms:created>
  <dcterms:modified xsi:type="dcterms:W3CDTF">2022-11-17T14:52:08Z</dcterms:modified>
</cp:coreProperties>
</file>