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<sst xmlns="http://schemas.openxmlformats.org/spreadsheetml/2006/main" count="31" uniqueCount="31">
  <si>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50 - Soziales</t>
  </si>
  <si>
    <t>Coesfeld, den</t>
  </si>
  <si>
    <t>Gesamtentwurf Haushaltsansätze 2007</t>
  </si>
  <si>
    <t>Verwaltungshaushalt</t>
  </si>
  <si>
    <t>Produkte</t>
  </si>
  <si>
    <t>Unterschied</t>
  </si>
  <si>
    <t>Bezeichnung</t>
  </si>
  <si>
    <t>Ausgaben 2007</t>
  </si>
  <si>
    <t>Einnahmen 2007</t>
  </si>
  <si>
    <t>Entwurf Budget 2007</t>
  </si>
  <si>
    <t>Budget        2006</t>
  </si>
  <si>
    <t>Euro</t>
  </si>
  <si>
    <t>v.H.</t>
  </si>
  <si>
    <t>50.01.01</t>
  </si>
  <si>
    <t>Hilfe zum Lebensunterhalt und Grundsicherung im Alter und bei Erwerbsminderung SGB XII</t>
  </si>
  <si>
    <t>50.01.02</t>
  </si>
  <si>
    <t>Leistungen für Auszubildende und Schüler</t>
  </si>
  <si>
    <t>50.01.03</t>
  </si>
  <si>
    <t>Aufgaben nach dem Heimgesetz und Pflegegesetz NRW sowie sonstige Förderleistungen</t>
  </si>
  <si>
    <t>50.02.01</t>
  </si>
  <si>
    <t>Leistungen für Pflegebedürftige</t>
  </si>
  <si>
    <t>50.02.02</t>
  </si>
  <si>
    <t>Leistungen für ältere und behinderte Menschen</t>
  </si>
  <si>
    <t>50.02.03</t>
  </si>
  <si>
    <t>Leistungen für besondere Personengruppen</t>
  </si>
  <si>
    <t>50.03.01</t>
  </si>
  <si>
    <t>Leistungen zur Sicherung des Lebensunterhaltes SGB II</t>
  </si>
  <si>
    <t>50.03.02</t>
  </si>
  <si>
    <t>Leistungen zur Eingliederung in Arbeit SGB II</t>
  </si>
  <si>
    <t>Summe:</t>
  </si>
  <si>
    <t>Anlage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</si>
</sst>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\+#,##0;\-#,##0;0"/>
    <numFmt numFmtId="166" formatCode="_-* #,##0.00\ &quot;DM&quot;_-;\-* #,##0.00\ &quot;DM&quot;_-;_-* &quot;-&quot;??\ &quot;DM&quot;_-;_-@_-"/>
    <numFmt numFmtId="167" formatCode="_-* #,##0\ [$€-1]_-;\-* #,##0\ [$€-1]_-;_-* &quot;-&quot;??\ [$€-1]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 wrapText="1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>
      <alignment horizontal="center" wrapText="1"/>
    </xf>
    <xf numFmtId="164" fontId="4" fillId="2" borderId="8" xfId="17" applyFont="1" applyFill="1" applyBorder="1" applyAlignment="1">
      <alignment horizontal="center"/>
    </xf>
    <xf numFmtId="0" fontId="4" fillId="2" borderId="3" xfId="0" applyFont="1" applyFill="1" applyBorder="1" applyAlignment="1">
      <alignment horizontal="centerContinuous"/>
    </xf>
    <xf numFmtId="49" fontId="4" fillId="0" borderId="6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165" fontId="0" fillId="0" borderId="9" xfId="0" applyNumberFormat="1" applyFill="1" applyBorder="1" applyAlignment="1">
      <alignment vertical="center" wrapText="1"/>
    </xf>
    <xf numFmtId="10" fontId="0" fillId="0" borderId="9" xfId="18" applyNumberFormat="1" applyBorder="1" applyAlignment="1">
      <alignment vertical="center" wrapText="1"/>
    </xf>
    <xf numFmtId="10" fontId="0" fillId="0" borderId="0" xfId="18" applyNumberFormat="1" applyAlignment="1">
      <alignment/>
    </xf>
    <xf numFmtId="49" fontId="4" fillId="0" borderId="5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165" fontId="0" fillId="0" borderId="4" xfId="0" applyNumberFormat="1" applyFill="1" applyBorder="1" applyAlignment="1">
      <alignment vertical="center" wrapText="1"/>
    </xf>
    <xf numFmtId="10" fontId="0" fillId="0" borderId="4" xfId="18" applyNumberFormat="1" applyBorder="1" applyAlignment="1">
      <alignment vertical="center" wrapText="1"/>
    </xf>
    <xf numFmtId="49" fontId="4" fillId="0" borderId="5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0" fontId="0" fillId="0" borderId="10" xfId="0" applyNumberFormat="1" applyFill="1" applyBorder="1" applyAlignment="1">
      <alignment vertical="center"/>
    </xf>
    <xf numFmtId="0" fontId="5" fillId="0" borderId="0" xfId="0" applyFont="1" applyAlignment="1">
      <alignment/>
    </xf>
    <xf numFmtId="49" fontId="4" fillId="0" borderId="6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0" fontId="0" fillId="0" borderId="7" xfId="0" applyNumberForma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165" fontId="0" fillId="0" borderId="4" xfId="0" applyNumberFormat="1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10" fontId="0" fillId="0" borderId="9" xfId="0" applyNumberForma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0" fontId="0" fillId="0" borderId="8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3" fontId="4" fillId="2" borderId="14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165" fontId="4" fillId="2" borderId="14" xfId="0" applyNumberFormat="1" applyFont="1" applyFill="1" applyBorder="1" applyAlignment="1">
      <alignment vertical="center"/>
    </xf>
    <xf numFmtId="10" fontId="0" fillId="2" borderId="15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44" fontId="4" fillId="0" borderId="18" xfId="19" applyFont="1" applyBorder="1" applyAlignment="1">
      <alignment vertical="center"/>
    </xf>
    <xf numFmtId="167" fontId="4" fillId="2" borderId="13" xfId="17" applyNumberFormat="1" applyFont="1" applyFill="1" applyBorder="1" applyAlignment="1">
      <alignment horizontal="centerContinuous" vertical="center"/>
    </xf>
    <xf numFmtId="167" fontId="0" fillId="2" borderId="18" xfId="17" applyNumberFormat="1" applyFill="1" applyBorder="1" applyAlignment="1">
      <alignment horizontal="centerContinuous" vertical="center"/>
    </xf>
    <xf numFmtId="3" fontId="0" fillId="2" borderId="15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textRotation="180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0-0\HAUSHALT\2007\HH-Entw&#252;rfe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. Produkt-Überholt"/>
      <sheetName val="Produkt50.01.01"/>
      <sheetName val="Produkt50.01 02"/>
      <sheetName val="Produkt50.01.03"/>
      <sheetName val="Produkt50.02.01 "/>
      <sheetName val="Produkt50.02.02  "/>
      <sheetName val="Produkt 50.02.03 "/>
      <sheetName val="Produkt 50.03.01"/>
      <sheetName val="50.03.02"/>
      <sheetName val="HH-Entwurf ´07"/>
    </sheetNames>
    <sheetDataSet>
      <sheetData sheetId="1">
        <row r="49">
          <cell r="O49">
            <v>1549550</v>
          </cell>
        </row>
        <row r="95">
          <cell r="O95">
            <v>6577067</v>
          </cell>
        </row>
        <row r="98">
          <cell r="M98">
            <v>-4564380</v>
          </cell>
        </row>
      </sheetData>
      <sheetData sheetId="2">
        <row r="14">
          <cell r="W14">
            <v>135407.50999999998</v>
          </cell>
        </row>
        <row r="16">
          <cell r="U16">
            <v>215163</v>
          </cell>
        </row>
      </sheetData>
      <sheetData sheetId="3">
        <row r="24">
          <cell r="AC24">
            <v>602351</v>
          </cell>
          <cell r="AE24">
            <v>399735</v>
          </cell>
        </row>
      </sheetData>
      <sheetData sheetId="4">
        <row r="26">
          <cell r="AD26">
            <v>567310</v>
          </cell>
        </row>
        <row r="53">
          <cell r="AD53">
            <v>12798492</v>
          </cell>
        </row>
        <row r="56">
          <cell r="AB56">
            <v>-11553798</v>
          </cell>
        </row>
      </sheetData>
      <sheetData sheetId="5">
        <row r="15">
          <cell r="AH15">
            <v>154800</v>
          </cell>
        </row>
        <row r="33">
          <cell r="AH33">
            <v>2127981</v>
          </cell>
        </row>
        <row r="36">
          <cell r="AF36">
            <v>-1378288</v>
          </cell>
        </row>
      </sheetData>
      <sheetData sheetId="6">
        <row r="23">
          <cell r="AH23">
            <v>149500</v>
          </cell>
        </row>
        <row r="50">
          <cell r="AH50">
            <v>279577</v>
          </cell>
        </row>
        <row r="53">
          <cell r="AF53">
            <v>-63900</v>
          </cell>
        </row>
      </sheetData>
      <sheetData sheetId="7">
        <row r="25">
          <cell r="J25">
            <v>51189405</v>
          </cell>
        </row>
        <row r="53">
          <cell r="J53">
            <v>57002220</v>
          </cell>
        </row>
        <row r="55">
          <cell r="H55">
            <v>1282067</v>
          </cell>
        </row>
      </sheetData>
      <sheetData sheetId="8">
        <row r="12">
          <cell r="J12">
            <v>7049892</v>
          </cell>
        </row>
        <row r="29">
          <cell r="J29">
            <v>7463842</v>
          </cell>
        </row>
        <row r="33">
          <cell r="H33">
            <v>253499.71999999974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C6" sqref="C6"/>
    </sheetView>
  </sheetViews>
  <sheetFormatPr defaultColWidth="11.421875" defaultRowHeight="12.75"/>
  <cols>
    <col min="1" max="1" width="8.140625" style="0" customWidth="1"/>
    <col min="2" max="2" width="48.00390625" style="0" customWidth="1"/>
    <col min="3" max="3" width="11.8515625" style="0" customWidth="1"/>
    <col min="4" max="4" width="13.00390625" style="0" customWidth="1"/>
    <col min="5" max="6" width="12.8515625" style="0" customWidth="1"/>
    <col min="7" max="7" width="11.57421875" style="0" customWidth="1"/>
    <col min="8" max="8" width="11.421875" style="0" customWidth="1"/>
  </cols>
  <sheetData>
    <row r="1" spans="1:8" ht="12.75">
      <c r="A1" t="s">
        <v>0</v>
      </c>
      <c r="F1" s="1"/>
      <c r="G1" s="2" t="s">
        <v>1</v>
      </c>
      <c r="H1" s="3">
        <v>39028</v>
      </c>
    </row>
    <row r="2" spans="6:7" ht="12.75">
      <c r="F2" s="1"/>
      <c r="G2" s="3"/>
    </row>
    <row r="3" ht="6" customHeight="1"/>
    <row r="4" ht="31.5" customHeight="1">
      <c r="A4" s="4" t="s">
        <v>2</v>
      </c>
    </row>
    <row r="6" spans="1:4" ht="9.75" customHeight="1">
      <c r="A6" s="5"/>
      <c r="D6" s="6"/>
    </row>
    <row r="7" spans="1:7" ht="18.75" customHeight="1">
      <c r="A7" s="7" t="s">
        <v>3</v>
      </c>
      <c r="B7" s="8"/>
      <c r="C7" s="8"/>
      <c r="D7" s="8"/>
      <c r="E7" s="8"/>
      <c r="F7" s="8"/>
      <c r="G7" s="8"/>
    </row>
    <row r="8" spans="1:8" ht="15.75">
      <c r="A8" s="9"/>
      <c r="B8" s="10" t="s">
        <v>4</v>
      </c>
      <c r="C8" s="11"/>
      <c r="D8" s="12"/>
      <c r="E8" s="11"/>
      <c r="F8" s="11"/>
      <c r="G8" s="13" t="s">
        <v>5</v>
      </c>
      <c r="H8" s="14"/>
    </row>
    <row r="9" spans="1:8" ht="25.5">
      <c r="A9" s="15" t="s">
        <v>6</v>
      </c>
      <c r="B9" s="16"/>
      <c r="C9" s="17" t="s">
        <v>7</v>
      </c>
      <c r="D9" s="18" t="s">
        <v>8</v>
      </c>
      <c r="E9" s="19" t="s">
        <v>9</v>
      </c>
      <c r="F9" s="19" t="s">
        <v>10</v>
      </c>
      <c r="G9" s="20" t="s">
        <v>11</v>
      </c>
      <c r="H9" s="21" t="s">
        <v>12</v>
      </c>
    </row>
    <row r="10" spans="1:9" ht="12.75">
      <c r="A10" s="22" t="s">
        <v>13</v>
      </c>
      <c r="B10" s="23" t="s">
        <v>14</v>
      </c>
      <c r="C10" s="24">
        <f>SUM('[1]Produkt50.01.01'!O95)</f>
        <v>6577067</v>
      </c>
      <c r="D10" s="24">
        <f>SUM('[1]Produkt50.01.01'!O49)</f>
        <v>1549550</v>
      </c>
      <c r="E10" s="24">
        <f>SUM(D10-C10)</f>
        <v>-5027517</v>
      </c>
      <c r="F10" s="24">
        <f>SUM('[1]Produkt50.01.01'!M98)</f>
        <v>-4564380</v>
      </c>
      <c r="G10" s="25">
        <f>SUM(F10-E10)</f>
        <v>463137</v>
      </c>
      <c r="H10" s="26">
        <f>-SUM(G10/F10)</f>
        <v>0.10146766921246697</v>
      </c>
      <c r="I10" s="27"/>
    </row>
    <row r="11" spans="1:9" ht="12.75">
      <c r="A11" s="28"/>
      <c r="B11" s="29"/>
      <c r="C11" s="30"/>
      <c r="D11" s="30"/>
      <c r="E11" s="30"/>
      <c r="F11" s="30"/>
      <c r="G11" s="31"/>
      <c r="H11" s="32"/>
      <c r="I11" s="27"/>
    </row>
    <row r="12" spans="1:8" ht="24" customHeight="1">
      <c r="A12" s="33" t="s">
        <v>15</v>
      </c>
      <c r="B12" s="34" t="s">
        <v>16</v>
      </c>
      <c r="C12" s="35">
        <f>SUM('[1]Produkt50.01 02'!W14)</f>
        <v>135407.50999999998</v>
      </c>
      <c r="D12" s="35">
        <f>SUM('[1]Produkt50.01 02'!W8)</f>
        <v>0</v>
      </c>
      <c r="E12" s="35">
        <f aca="true" t="shared" si="0" ref="E12:E18">D12-C12</f>
        <v>-135407.50999999998</v>
      </c>
      <c r="F12" s="35">
        <f>-SUM('[1]Produkt50.01 02'!U16)</f>
        <v>-215163</v>
      </c>
      <c r="G12" s="36">
        <f aca="true" t="shared" si="1" ref="G12:G18">F12-E12</f>
        <v>-79755.49000000002</v>
      </c>
      <c r="H12" s="37">
        <v>0</v>
      </c>
    </row>
    <row r="13" spans="1:9" ht="30" customHeight="1">
      <c r="A13" s="33" t="s">
        <v>17</v>
      </c>
      <c r="B13" s="38" t="s">
        <v>18</v>
      </c>
      <c r="C13" s="35">
        <f>SUM('[1]Produkt50.01.03'!AE24)</f>
        <v>399735</v>
      </c>
      <c r="D13" s="35">
        <v>0</v>
      </c>
      <c r="E13" s="35">
        <f>SUM(D13-C13)</f>
        <v>-399735</v>
      </c>
      <c r="F13" s="35">
        <f>-SUM('[1]Produkt50.01.03'!AC24)</f>
        <v>-602351</v>
      </c>
      <c r="G13" s="36">
        <f t="shared" si="1"/>
        <v>-202616</v>
      </c>
      <c r="H13" s="39">
        <f>-SUM(G13/F13)</f>
        <v>-0.3363753027719718</v>
      </c>
      <c r="I13" s="40"/>
    </row>
    <row r="14" spans="1:9" ht="19.5" customHeight="1">
      <c r="A14" s="41" t="s">
        <v>19</v>
      </c>
      <c r="B14" s="42" t="s">
        <v>20</v>
      </c>
      <c r="C14" s="43">
        <f>SUM('[1]Produkt50.02.01 '!AD53)</f>
        <v>12798492</v>
      </c>
      <c r="D14" s="43">
        <f>SUM('[1]Produkt50.02.01 '!AD26)</f>
        <v>567310</v>
      </c>
      <c r="E14" s="43">
        <f>SUM(D14-C14)</f>
        <v>-12231182</v>
      </c>
      <c r="F14" s="43">
        <f>SUM('[1]Produkt50.02.01 '!AB56)</f>
        <v>-11553798</v>
      </c>
      <c r="G14" s="44">
        <f t="shared" si="1"/>
        <v>677384</v>
      </c>
      <c r="H14" s="45">
        <f>-SUM(G14/F14)</f>
        <v>0.058628686428480056</v>
      </c>
      <c r="I14" s="40"/>
    </row>
    <row r="15" spans="1:9" ht="19.5" customHeight="1">
      <c r="A15" s="33" t="s">
        <v>21</v>
      </c>
      <c r="B15" s="46" t="s">
        <v>22</v>
      </c>
      <c r="C15" s="35">
        <f>SUM('[1]Produkt50.02.02  '!AH33)</f>
        <v>2127981</v>
      </c>
      <c r="D15" s="35">
        <f>SUM('[1]Produkt50.02.02  '!AH15)</f>
        <v>154800</v>
      </c>
      <c r="E15" s="35">
        <f t="shared" si="0"/>
        <v>-1973181</v>
      </c>
      <c r="F15" s="35">
        <f>SUM('[1]Produkt50.02.02  '!AF36)</f>
        <v>-1378288</v>
      </c>
      <c r="G15" s="47">
        <f t="shared" si="1"/>
        <v>594893</v>
      </c>
      <c r="H15" s="39">
        <f>-SUM(G15/F15)</f>
        <v>0.4316173397722392</v>
      </c>
      <c r="I15" s="40"/>
    </row>
    <row r="16" spans="1:9" ht="20.25" customHeight="1">
      <c r="A16" s="33" t="s">
        <v>23</v>
      </c>
      <c r="B16" s="46" t="s">
        <v>24</v>
      </c>
      <c r="C16" s="35">
        <f>SUM('[1]Produkt 50.02.03 '!AH50)</f>
        <v>279577</v>
      </c>
      <c r="D16" s="35">
        <f>SUM('[1]Produkt 50.02.03 '!AH23)</f>
        <v>149500</v>
      </c>
      <c r="E16" s="35">
        <f t="shared" si="0"/>
        <v>-130077</v>
      </c>
      <c r="F16" s="35">
        <f>SUM('[1]Produkt 50.02.03 '!AF53)</f>
        <v>-63900</v>
      </c>
      <c r="G16" s="47">
        <f t="shared" si="1"/>
        <v>66177</v>
      </c>
      <c r="H16" s="39">
        <f>-SUM(G16/F16)</f>
        <v>1.0356338028169014</v>
      </c>
      <c r="I16" s="40"/>
    </row>
    <row r="17" spans="1:8" ht="18" customHeight="1">
      <c r="A17" s="41" t="s">
        <v>25</v>
      </c>
      <c r="B17" s="48" t="s">
        <v>26</v>
      </c>
      <c r="C17" s="43">
        <f>SUM('[1]Produkt 50.03.01'!J53)</f>
        <v>57002220</v>
      </c>
      <c r="D17" s="43">
        <f>SUM('[1]Produkt 50.03.01'!J25)</f>
        <v>51189405</v>
      </c>
      <c r="E17" s="43">
        <f t="shared" si="0"/>
        <v>-5812815</v>
      </c>
      <c r="F17" s="43">
        <f>SUM('[1]Produkt 50.03.01'!H55)</f>
        <v>1282067</v>
      </c>
      <c r="G17" s="44">
        <f t="shared" si="1"/>
        <v>7094882</v>
      </c>
      <c r="H17" s="49">
        <f>SUM(G17/F17)</f>
        <v>5.533940113894204</v>
      </c>
    </row>
    <row r="18" spans="1:8" ht="21" customHeight="1">
      <c r="A18" s="50" t="s">
        <v>27</v>
      </c>
      <c r="B18" s="38" t="s">
        <v>28</v>
      </c>
      <c r="C18" s="35">
        <f>SUM('[1]50.03.02'!J29)</f>
        <v>7463842</v>
      </c>
      <c r="D18" s="35">
        <f>SUM('[1]50.03.02'!J12)</f>
        <v>7049892</v>
      </c>
      <c r="E18" s="35">
        <f t="shared" si="0"/>
        <v>-413950</v>
      </c>
      <c r="F18" s="35">
        <f>-SUM('[1]50.03.02'!H33)</f>
        <v>-253499.71999999974</v>
      </c>
      <c r="G18" s="36">
        <f t="shared" si="1"/>
        <v>160450.28000000026</v>
      </c>
      <c r="H18" s="51">
        <f>-SUM(G18/F18)</f>
        <v>0.632940659658324</v>
      </c>
    </row>
    <row r="19" spans="1:8" ht="18.75" customHeight="1" thickBot="1">
      <c r="A19" s="52"/>
      <c r="B19" s="53" t="s">
        <v>29</v>
      </c>
      <c r="C19" s="54">
        <f>SUM(C10:C18)</f>
        <v>86784321.50999999</v>
      </c>
      <c r="D19" s="55">
        <f>SUM(D10:D18)</f>
        <v>60660457</v>
      </c>
      <c r="E19" s="55">
        <f>SUM(E10:E18)</f>
        <v>-26123864.509999998</v>
      </c>
      <c r="F19" s="55">
        <f>SUM(F10:F18)</f>
        <v>-17349312.72</v>
      </c>
      <c r="G19" s="56">
        <f>SUM(G10:G18)</f>
        <v>8774551.79</v>
      </c>
      <c r="H19" s="57">
        <f>-SUM(G19/F19)</f>
        <v>0.5057578897569148</v>
      </c>
    </row>
    <row r="20" spans="1:8" ht="24" customHeight="1" thickBot="1" thickTop="1">
      <c r="A20" s="58"/>
      <c r="B20" s="59"/>
      <c r="C20" s="60"/>
      <c r="D20" s="60"/>
      <c r="E20" s="61"/>
      <c r="F20" s="62">
        <f>F19-E19</f>
        <v>8774551.79</v>
      </c>
      <c r="G20" s="63"/>
      <c r="H20" s="64"/>
    </row>
    <row r="21" spans="6:7" ht="8.25" customHeight="1" thickTop="1">
      <c r="F21" s="65"/>
      <c r="G21" s="65"/>
    </row>
    <row r="22" spans="1:8" ht="15">
      <c r="A22" s="66"/>
      <c r="B22" s="40"/>
      <c r="C22" s="6"/>
      <c r="D22" s="6"/>
      <c r="E22" s="6"/>
      <c r="F22" s="6"/>
      <c r="H22" s="67"/>
    </row>
    <row r="23" ht="12.75" customHeight="1">
      <c r="I23" s="68" t="s">
        <v>30</v>
      </c>
    </row>
    <row r="24" ht="12.75">
      <c r="I24" s="68"/>
    </row>
    <row r="25" ht="12.75">
      <c r="I25" s="68"/>
    </row>
    <row r="26" ht="12.75">
      <c r="I26" s="68"/>
    </row>
    <row r="27" ht="12.75">
      <c r="I27" s="68"/>
    </row>
    <row r="28" ht="12.75">
      <c r="I28" s="68"/>
    </row>
    <row r="29" ht="12.75">
      <c r="I29" s="68"/>
    </row>
  </sheetData>
  <mergeCells count="9">
    <mergeCell ref="I23:I29"/>
    <mergeCell ref="E10:E11"/>
    <mergeCell ref="F10:F11"/>
    <mergeCell ref="G10:G11"/>
    <mergeCell ref="H10:H11"/>
    <mergeCell ref="A10:A11"/>
    <mergeCell ref="B10:B11"/>
    <mergeCell ref="C10:C11"/>
    <mergeCell ref="D10:D11"/>
  </mergeCells>
  <conditionalFormatting sqref="C10:H2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Bollengrafen</dc:creator>
  <cp:keywords/>
  <dc:description/>
  <cp:lastModifiedBy>Bollengrafen</cp:lastModifiedBy>
  <cp:lastPrinted>2006-11-08T12:41:08Z</cp:lastPrinted>
  <dcterms:created xsi:type="dcterms:W3CDTF">2006-11-08T12:40:21Z</dcterms:created>
  <dcterms:modified xsi:type="dcterms:W3CDTF">2006-11-08T12:41:09Z</dcterms:modified>
  <cp:category/>
  <cp:version/>
  <cp:contentType/>
  <cp:contentStatus/>
</cp:coreProperties>
</file>