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V-7-0531neu" sheetId="1" r:id="rId1"/>
  </sheets>
  <definedNames/>
  <calcPr fullCalcOnLoad="1"/>
</workbook>
</file>

<file path=xl/sharedStrings.xml><?xml version="1.0" encoding="utf-8"?>
<sst xmlns="http://schemas.openxmlformats.org/spreadsheetml/2006/main" count="505" uniqueCount="204">
  <si>
    <t>Maßnahme</t>
  </si>
  <si>
    <t>Träger</t>
  </si>
  <si>
    <t>gesamt</t>
  </si>
  <si>
    <t>Plan
Zahl</t>
  </si>
  <si>
    <t>Plan
%</t>
  </si>
  <si>
    <t>Ist
Zahl</t>
  </si>
  <si>
    <t>Ist
%</t>
  </si>
  <si>
    <t>Nr. /Jahr</t>
  </si>
  <si>
    <t>Bezeichnung</t>
  </si>
  <si>
    <t>Neustart ins Erwerbsleben</t>
  </si>
  <si>
    <t>DAA Job Plus GmbH</t>
  </si>
  <si>
    <t>GEBA Münster</t>
  </si>
  <si>
    <t>Havixbecker Modell e. V.</t>
  </si>
  <si>
    <t>Fit für Ausbildung und Beruf</t>
  </si>
  <si>
    <t xml:space="preserve">17.1/2005
</t>
  </si>
  <si>
    <t xml:space="preserve">18/2005
</t>
  </si>
  <si>
    <t xml:space="preserve">16/2005
</t>
  </si>
  <si>
    <t xml:space="preserve">Coaching U25
</t>
  </si>
  <si>
    <t>Ist</t>
  </si>
  <si>
    <t>davon Frauen</t>
  </si>
  <si>
    <t>01/2005</t>
  </si>
  <si>
    <t>GEBA</t>
  </si>
  <si>
    <t>03/2005</t>
  </si>
  <si>
    <t>02/2005</t>
  </si>
  <si>
    <t xml:space="preserve">Coaching  </t>
  </si>
  <si>
    <t>DRK</t>
  </si>
  <si>
    <t>04/2005</t>
  </si>
  <si>
    <t>A&amp;QUA</t>
  </si>
  <si>
    <t>Neustart ins Erwerbsleben
Senden</t>
  </si>
  <si>
    <t>Neustart ins Erwerbsleben
Nottuln</t>
  </si>
  <si>
    <t>05/2005</t>
  </si>
  <si>
    <t>BIMS</t>
  </si>
  <si>
    <t>06/2005</t>
  </si>
  <si>
    <t>Fit für LeHoGa</t>
  </si>
  <si>
    <t>HOGA</t>
  </si>
  <si>
    <t>07/2005</t>
  </si>
  <si>
    <t>Fit DiHaLa</t>
  </si>
  <si>
    <t>08/2005</t>
  </si>
  <si>
    <t>Fit fürs Handwerk
Dülmen</t>
  </si>
  <si>
    <t>Stadt Dülmen</t>
  </si>
  <si>
    <t>Fit fürs Handwerk
Nottuln</t>
  </si>
  <si>
    <t>Martini</t>
  </si>
  <si>
    <t>09/2005</t>
  </si>
  <si>
    <t>Fit für GaLa
Nottuln</t>
  </si>
  <si>
    <t>Fit für GaLa
Lüdinghausen</t>
  </si>
  <si>
    <t>VUWUF</t>
  </si>
  <si>
    <t>10/2005</t>
  </si>
  <si>
    <t xml:space="preserve">Fit für Pflege
</t>
  </si>
  <si>
    <t>Caritas</t>
  </si>
  <si>
    <t>11/2005</t>
  </si>
  <si>
    <t>Kolping</t>
  </si>
  <si>
    <t>12/2005</t>
  </si>
  <si>
    <t>Fit für den Beruf</t>
  </si>
  <si>
    <t>IBP</t>
  </si>
  <si>
    <t>13/2005</t>
  </si>
  <si>
    <t>SeniorenbegleiterIn</t>
  </si>
  <si>
    <t>Fabi. Dülm.</t>
  </si>
  <si>
    <t>14/2005</t>
  </si>
  <si>
    <t>Deutsch DaZ</t>
  </si>
  <si>
    <t>VHS Coe</t>
  </si>
  <si>
    <t>KH</t>
  </si>
  <si>
    <t>17.2/2005</t>
  </si>
  <si>
    <t>Bewerberforum
Billerbeck</t>
  </si>
  <si>
    <t>17.3/2005</t>
  </si>
  <si>
    <t>Bewerberforum
Havixbeck</t>
  </si>
  <si>
    <t>17.4/2005</t>
  </si>
  <si>
    <t>Bewerberforum
Nordkirchen</t>
  </si>
  <si>
    <t>17.5/2006</t>
  </si>
  <si>
    <t>Bewerberforum
Olfen</t>
  </si>
  <si>
    <t>17.6/2005</t>
  </si>
  <si>
    <t>Bewerberforum
Rosendahl</t>
  </si>
  <si>
    <t>17.7/2005</t>
  </si>
  <si>
    <t>17.8/2005</t>
  </si>
  <si>
    <t>Bewerberforum
Nottuln</t>
  </si>
  <si>
    <t>17.9/2005</t>
  </si>
  <si>
    <t>Bewerberforum
Senden</t>
  </si>
  <si>
    <t>17.10/2005</t>
  </si>
  <si>
    <t>Bewerberforum
Coesfeld</t>
  </si>
  <si>
    <t>17.11/2005</t>
  </si>
  <si>
    <t>Bewerberforum
Dülmen</t>
  </si>
  <si>
    <t>21a/2005</t>
  </si>
  <si>
    <t>Deutsch als Fremdsprache</t>
  </si>
  <si>
    <t>VHS Dülmen</t>
  </si>
  <si>
    <t>21b/2005</t>
  </si>
  <si>
    <t>21c/2005</t>
  </si>
  <si>
    <t>29/2005</t>
  </si>
  <si>
    <t>Fit für Haus und Grund</t>
  </si>
  <si>
    <t>31/2005</t>
  </si>
  <si>
    <t xml:space="preserve">Fit für FaFoGa  </t>
  </si>
  <si>
    <t>32/2005</t>
  </si>
  <si>
    <t>Sprungbrett</t>
  </si>
  <si>
    <t>35/2005</t>
  </si>
  <si>
    <t>Ideenwettbewerb: SELBST aktiv</t>
  </si>
  <si>
    <t>40/2005</t>
  </si>
  <si>
    <t>FIT für die kaufm. Ausbildung</t>
  </si>
  <si>
    <t>41/2005</t>
  </si>
  <si>
    <t>FIT für die handwerkliche Ausbildung</t>
  </si>
  <si>
    <t>HBS/PZ</t>
  </si>
  <si>
    <t>42/2005</t>
  </si>
  <si>
    <t>FIT für die gewerbl.- technische Ausbildung</t>
  </si>
  <si>
    <t>43/2005</t>
  </si>
  <si>
    <t>FIT für die Ausbildung im Sozial- und Gesundheitswesen</t>
  </si>
  <si>
    <t>Modell Senden</t>
  </si>
  <si>
    <t>Fit für den Berufsstart</t>
  </si>
  <si>
    <t>50.3 Zentrum für Arbeit</t>
  </si>
  <si>
    <t>V</t>
  </si>
  <si>
    <t>Vermittlungsmaßnahmen</t>
  </si>
  <si>
    <t>J</t>
  </si>
  <si>
    <t>Maßnahmen für Jugendliche (U25)</t>
  </si>
  <si>
    <t>Q</t>
  </si>
  <si>
    <t>Qualifizierungsmaßnahmen</t>
  </si>
  <si>
    <t>F</t>
  </si>
  <si>
    <t>Feststellungs- und Orientierungsmaßnahmen</t>
  </si>
  <si>
    <t>S</t>
  </si>
  <si>
    <t>Soziale Maßnahmen</t>
  </si>
  <si>
    <t>D</t>
  </si>
  <si>
    <t>Sprachkurse Deutsch</t>
  </si>
  <si>
    <t>Gesamt:</t>
  </si>
  <si>
    <t>Bewerberforen</t>
  </si>
  <si>
    <t>aufgenommene Teilnehmer</t>
  </si>
  <si>
    <t>Vermittlungs-
quote zum Maßnahmeende</t>
  </si>
  <si>
    <t>Vermittlungsbörsen
Gesamt</t>
  </si>
  <si>
    <t>JUGEND VZ  Gesamt</t>
  </si>
  <si>
    <t>Termine</t>
  </si>
  <si>
    <t>Beginn</t>
  </si>
  <si>
    <t>Ende</t>
  </si>
  <si>
    <t>Bewerberforum</t>
  </si>
  <si>
    <t>GESAMT-AUSWERTUNG</t>
  </si>
  <si>
    <t>Vermittlung</t>
  </si>
  <si>
    <t>Jugend</t>
  </si>
  <si>
    <t>Qualifikation</t>
  </si>
  <si>
    <t>Soziales</t>
  </si>
  <si>
    <t>Auswertung der Verwendungsnachweise</t>
  </si>
  <si>
    <t>Stand: 31.10.06</t>
  </si>
  <si>
    <t>Abgeschlossene und ausgewertete Eingliederungsmaßnahmen des Kreises Coesfeld / Zentrum für Arbeit mit Beginn in 2005</t>
  </si>
  <si>
    <t>Deutsch</t>
  </si>
  <si>
    <t>Anzahl</t>
  </si>
  <si>
    <t>Kategorie</t>
  </si>
  <si>
    <t>Verbleib zum Maßnahmeende</t>
  </si>
  <si>
    <t>Vermittlungen</t>
  </si>
  <si>
    <t>noch im SGB II - Bezug</t>
  </si>
  <si>
    <t>auf den 1. Arbeitsmarkt</t>
  </si>
  <si>
    <t>aus sonstigen Gründen ohne SGB II - Bezug</t>
  </si>
  <si>
    <t>19.1/2005</t>
  </si>
  <si>
    <t>Zurück in den Beruf Billerbeck</t>
  </si>
  <si>
    <t>34/2005</t>
  </si>
  <si>
    <t>Fit für LoLa</t>
  </si>
  <si>
    <t>22/2005</t>
  </si>
  <si>
    <t>Job Plus (ESF)</t>
  </si>
  <si>
    <t>27/2005</t>
  </si>
  <si>
    <t>37/2005</t>
  </si>
  <si>
    <t>Qualifizierung für ältere Langzeitarbeitslose</t>
  </si>
  <si>
    <t>25.4/2005</t>
  </si>
  <si>
    <t>ProjektArbeit U30</t>
  </si>
  <si>
    <t>Feststellung/Orien-tierung</t>
  </si>
  <si>
    <t>15/2005</t>
  </si>
  <si>
    <t>Modellprojekt Handwerk</t>
  </si>
  <si>
    <t>Zurück in den Beruf  Dülmen</t>
  </si>
  <si>
    <t>PZ</t>
  </si>
  <si>
    <t>19.2/2005</t>
  </si>
  <si>
    <t>19.3/2005</t>
  </si>
  <si>
    <t>Zurück in den Beruf Ascheberg</t>
  </si>
  <si>
    <t>20/2005</t>
  </si>
  <si>
    <t>Jobhunter 45 Plus</t>
  </si>
  <si>
    <t>24.2/2005</t>
  </si>
  <si>
    <t>24.1/2005</t>
  </si>
  <si>
    <t>Neue Wege in den Beruf VZ Coesfeld</t>
  </si>
  <si>
    <t>24.3/2005</t>
  </si>
  <si>
    <t>Neue Wege in den Beruf VZ Lüdinghausen</t>
  </si>
  <si>
    <t>läuft noch!</t>
  </si>
  <si>
    <t>25.1/2005</t>
  </si>
  <si>
    <t>ProjektArbeit U30 Coesfeld</t>
  </si>
  <si>
    <t>25.6/2005</t>
  </si>
  <si>
    <t>ProjektArbeit 30plus Coesfeld</t>
  </si>
  <si>
    <t>Fit am PC</t>
  </si>
  <si>
    <t>33/2005</t>
  </si>
  <si>
    <t>Fit für HoGa Profi</t>
  </si>
  <si>
    <t>HoGa</t>
  </si>
  <si>
    <t>36/2005</t>
  </si>
  <si>
    <t xml:space="preserve">Zurück in den Beruf VZ </t>
  </si>
  <si>
    <t>38/2005</t>
  </si>
  <si>
    <t>ProjektArbeit 30plus Senden</t>
  </si>
  <si>
    <t>ProjektArbeit 30plus Dülmen</t>
  </si>
  <si>
    <t>ProjektArbeit 30plus Nottuln</t>
  </si>
  <si>
    <t>Neue Wege  in den Beruf</t>
  </si>
  <si>
    <t>Noch laufende Maßnahmen</t>
  </si>
  <si>
    <t>39.1/2005</t>
  </si>
  <si>
    <t>39.2/2005</t>
  </si>
  <si>
    <t>39.3/2005</t>
  </si>
  <si>
    <t>Maßnahmen gesamt</t>
  </si>
  <si>
    <t>26.1/2005</t>
  </si>
  <si>
    <t>28/2005</t>
  </si>
  <si>
    <t>Sonstige Maßnahmen</t>
  </si>
  <si>
    <t>23/2005</t>
  </si>
  <si>
    <t>KompetenzCheck U25</t>
  </si>
  <si>
    <t>44/2005</t>
  </si>
  <si>
    <t>KompetenzCheck 25plus</t>
  </si>
  <si>
    <t>ANLAGE 1 zur Sitzungsvorlage SV-7-0536</t>
  </si>
  <si>
    <t>Maßnahme-abbrüche</t>
  </si>
  <si>
    <t>in Ausbildung, Umschulung und Qualifizierung</t>
  </si>
  <si>
    <t>Kolping    Stadt Dülmen</t>
  </si>
  <si>
    <t>HBS / PZ   GEBA</t>
  </si>
  <si>
    <t>Pädag. Zentrum e. v.</t>
  </si>
  <si>
    <t>Bewerberforum
Lüdinghausen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</si>
</sst>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"/>
    <numFmt numFmtId="165" formatCode="0.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top" wrapText="1"/>
    </xf>
    <xf numFmtId="164" fontId="7" fillId="0" borderId="2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9" fontId="6" fillId="0" borderId="26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13.421875" style="0" customWidth="1"/>
    <col min="2" max="2" width="23.421875" style="0" customWidth="1"/>
    <col min="3" max="3" width="15.57421875" style="0" customWidth="1"/>
    <col min="4" max="4" width="10.8515625" style="0" customWidth="1"/>
    <col min="5" max="5" width="11.8515625" style="0" customWidth="1"/>
    <col min="6" max="6" width="12.140625" style="131" customWidth="1"/>
    <col min="7" max="7" width="8.7109375" style="0" customWidth="1"/>
    <col min="8" max="8" width="8.00390625" style="0" customWidth="1"/>
    <col min="9" max="9" width="7.421875" style="131" customWidth="1"/>
    <col min="10" max="10" width="7.140625" style="131" customWidth="1"/>
    <col min="11" max="11" width="8.28125" style="131" customWidth="1"/>
    <col min="12" max="12" width="10.8515625" style="131" customWidth="1"/>
    <col min="14" max="14" width="9.57421875" style="131" customWidth="1"/>
    <col min="15" max="15" width="9.00390625" style="0" customWidth="1"/>
    <col min="16" max="16" width="10.421875" style="131" customWidth="1"/>
    <col min="17" max="17" width="9.8515625" style="0" customWidth="1"/>
    <col min="18" max="18" width="9.8515625" style="131" customWidth="1"/>
    <col min="19" max="19" width="10.28125" style="0" customWidth="1"/>
    <col min="20" max="20" width="10.8515625" style="131" customWidth="1"/>
  </cols>
  <sheetData>
    <row r="1" spans="1:22" ht="15.75">
      <c r="A1" s="14" t="s">
        <v>104</v>
      </c>
      <c r="B1" s="15"/>
      <c r="C1" s="15"/>
      <c r="D1" s="15"/>
      <c r="E1" s="15"/>
      <c r="F1" s="14"/>
      <c r="G1" s="15"/>
      <c r="H1" s="15"/>
      <c r="I1" s="14"/>
      <c r="J1" s="14"/>
      <c r="K1" s="14"/>
      <c r="L1" s="14"/>
      <c r="M1" s="14"/>
      <c r="N1" s="14"/>
      <c r="O1" s="14"/>
      <c r="P1" s="14"/>
      <c r="Q1" s="14"/>
      <c r="R1" s="14" t="s">
        <v>197</v>
      </c>
      <c r="S1" s="15"/>
      <c r="T1" s="14"/>
      <c r="U1" s="15"/>
      <c r="V1" s="2"/>
    </row>
    <row r="2" spans="1:22" ht="15.75">
      <c r="A2" s="14"/>
      <c r="B2" s="15"/>
      <c r="C2" s="15"/>
      <c r="D2" s="15"/>
      <c r="E2" s="15"/>
      <c r="F2" s="14"/>
      <c r="G2" s="15"/>
      <c r="H2" s="15"/>
      <c r="I2" s="14"/>
      <c r="J2" s="14"/>
      <c r="K2" s="14"/>
      <c r="L2" s="14"/>
      <c r="M2" s="15"/>
      <c r="N2" s="14"/>
      <c r="O2" s="15"/>
      <c r="P2" s="14"/>
      <c r="Q2" s="15"/>
      <c r="R2" s="14"/>
      <c r="S2" s="15"/>
      <c r="T2" s="14"/>
      <c r="U2" s="15"/>
      <c r="V2" s="2"/>
    </row>
    <row r="3" spans="1:22" ht="15.75">
      <c r="A3" s="14"/>
      <c r="B3" s="15"/>
      <c r="C3" s="15"/>
      <c r="D3" s="15"/>
      <c r="E3" s="15"/>
      <c r="F3" s="16" t="s">
        <v>132</v>
      </c>
      <c r="G3" s="15"/>
      <c r="H3" s="15"/>
      <c r="I3" s="14"/>
      <c r="J3" s="14"/>
      <c r="K3" s="14"/>
      <c r="L3" s="14"/>
      <c r="M3" s="15"/>
      <c r="N3" s="14"/>
      <c r="O3" s="15"/>
      <c r="P3" s="14"/>
      <c r="Q3" s="15"/>
      <c r="R3" s="14"/>
      <c r="S3" s="15"/>
      <c r="T3" s="14"/>
      <c r="U3" s="15"/>
      <c r="V3" s="2"/>
    </row>
    <row r="4" spans="1:22" ht="15.75">
      <c r="A4" s="14"/>
      <c r="B4" s="15"/>
      <c r="C4" s="15"/>
      <c r="D4" s="15"/>
      <c r="E4" s="15"/>
      <c r="F4" s="14"/>
      <c r="G4" s="15"/>
      <c r="H4" s="15"/>
      <c r="I4" s="14"/>
      <c r="J4" s="14"/>
      <c r="K4" s="14"/>
      <c r="L4" s="14"/>
      <c r="M4" s="15"/>
      <c r="N4" s="14"/>
      <c r="O4" s="15"/>
      <c r="P4" s="14"/>
      <c r="Q4" s="15"/>
      <c r="R4" s="14"/>
      <c r="S4" s="15"/>
      <c r="T4" s="14"/>
      <c r="U4" s="15"/>
      <c r="V4" s="2"/>
    </row>
    <row r="5" spans="1:22" ht="15.75">
      <c r="A5" s="14" t="s">
        <v>133</v>
      </c>
      <c r="B5" s="15"/>
      <c r="C5" s="16" t="s">
        <v>134</v>
      </c>
      <c r="D5" s="15"/>
      <c r="E5" s="15"/>
      <c r="F5" s="14"/>
      <c r="G5" s="15"/>
      <c r="H5" s="15"/>
      <c r="I5" s="14"/>
      <c r="J5" s="14"/>
      <c r="K5" s="14"/>
      <c r="L5" s="14"/>
      <c r="M5" s="15"/>
      <c r="N5" s="14"/>
      <c r="O5" s="15"/>
      <c r="P5" s="14"/>
      <c r="Q5" s="15"/>
      <c r="R5" s="14"/>
      <c r="S5" s="15"/>
      <c r="T5" s="14"/>
      <c r="U5" s="15"/>
      <c r="V5" s="2"/>
    </row>
    <row r="6" spans="1:22" ht="15.75">
      <c r="A6" s="15"/>
      <c r="B6" s="15"/>
      <c r="C6" s="15"/>
      <c r="D6" s="15"/>
      <c r="E6" s="15"/>
      <c r="F6" s="14"/>
      <c r="G6" s="15"/>
      <c r="H6" s="15"/>
      <c r="I6" s="14"/>
      <c r="J6" s="14"/>
      <c r="K6" s="14"/>
      <c r="L6" s="14"/>
      <c r="M6" s="15"/>
      <c r="N6" s="14"/>
      <c r="O6" s="15"/>
      <c r="P6" s="14"/>
      <c r="Q6" s="15"/>
      <c r="R6" s="14"/>
      <c r="S6" s="15"/>
      <c r="T6" s="14"/>
      <c r="U6" s="15"/>
      <c r="V6" s="2"/>
    </row>
    <row r="7" spans="1:22" ht="19.5" customHeight="1" thickBot="1">
      <c r="A7" s="15"/>
      <c r="B7" s="15"/>
      <c r="C7" s="15"/>
      <c r="D7" s="15"/>
      <c r="E7" s="15"/>
      <c r="F7" s="14"/>
      <c r="G7" s="15"/>
      <c r="H7" s="15"/>
      <c r="I7" s="14"/>
      <c r="J7" s="14"/>
      <c r="K7" s="14"/>
      <c r="L7" s="14"/>
      <c r="M7" s="15"/>
      <c r="N7" s="14"/>
      <c r="O7" s="15"/>
      <c r="P7" s="14"/>
      <c r="Q7" s="15"/>
      <c r="R7" s="14"/>
      <c r="S7" s="15"/>
      <c r="T7" s="14"/>
      <c r="U7" s="15"/>
      <c r="V7" s="2"/>
    </row>
    <row r="8" spans="1:22" ht="16.5" thickBot="1">
      <c r="A8" s="17" t="s">
        <v>105</v>
      </c>
      <c r="B8" s="18" t="s">
        <v>106</v>
      </c>
      <c r="C8" s="19"/>
      <c r="D8" s="19"/>
      <c r="E8" s="20"/>
      <c r="F8" s="123"/>
      <c r="G8" s="20"/>
      <c r="H8" s="15"/>
      <c r="I8" s="14"/>
      <c r="J8" s="14"/>
      <c r="K8" s="14"/>
      <c r="L8" s="21" t="s">
        <v>138</v>
      </c>
      <c r="M8" s="22"/>
      <c r="N8" s="22"/>
      <c r="O8" s="22"/>
      <c r="P8" s="22"/>
      <c r="Q8" s="22"/>
      <c r="R8" s="22"/>
      <c r="S8" s="22"/>
      <c r="T8" s="22"/>
      <c r="U8" s="23"/>
      <c r="V8" s="2"/>
    </row>
    <row r="9" spans="1:22" ht="16.5" thickBot="1">
      <c r="A9" s="15"/>
      <c r="B9" s="15"/>
      <c r="C9" s="15"/>
      <c r="D9" s="15"/>
      <c r="E9" s="15"/>
      <c r="F9" s="14"/>
      <c r="G9" s="15"/>
      <c r="H9" s="15"/>
      <c r="I9" s="14"/>
      <c r="J9" s="14"/>
      <c r="K9" s="14"/>
      <c r="L9" s="24" t="s">
        <v>139</v>
      </c>
      <c r="M9" s="25"/>
      <c r="N9" s="25"/>
      <c r="O9" s="25"/>
      <c r="P9" s="25"/>
      <c r="Q9" s="25"/>
      <c r="R9" s="26" t="s">
        <v>198</v>
      </c>
      <c r="S9" s="27"/>
      <c r="T9" s="26" t="s">
        <v>140</v>
      </c>
      <c r="U9" s="27"/>
      <c r="V9" s="2"/>
    </row>
    <row r="10" spans="1:22" ht="12.75">
      <c r="A10" s="28" t="s">
        <v>0</v>
      </c>
      <c r="B10" s="29"/>
      <c r="C10" s="30"/>
      <c r="D10" s="28" t="s">
        <v>123</v>
      </c>
      <c r="E10" s="31"/>
      <c r="F10" s="28" t="s">
        <v>119</v>
      </c>
      <c r="G10" s="31"/>
      <c r="H10" s="28" t="s">
        <v>120</v>
      </c>
      <c r="I10" s="29"/>
      <c r="J10" s="29"/>
      <c r="K10" s="30"/>
      <c r="L10" s="32" t="s">
        <v>141</v>
      </c>
      <c r="M10" s="33"/>
      <c r="N10" s="32" t="s">
        <v>199</v>
      </c>
      <c r="O10" s="34"/>
      <c r="P10" s="32" t="s">
        <v>142</v>
      </c>
      <c r="Q10" s="33"/>
      <c r="R10" s="35"/>
      <c r="S10" s="36"/>
      <c r="T10" s="35"/>
      <c r="U10" s="36"/>
      <c r="V10" s="2"/>
    </row>
    <row r="11" spans="1:22" ht="12.75">
      <c r="A11" s="37"/>
      <c r="B11" s="38"/>
      <c r="C11" s="11"/>
      <c r="D11" s="37"/>
      <c r="E11" s="39"/>
      <c r="F11" s="37"/>
      <c r="G11" s="39"/>
      <c r="H11" s="37"/>
      <c r="I11" s="38"/>
      <c r="J11" s="38"/>
      <c r="K11" s="11"/>
      <c r="L11" s="37"/>
      <c r="M11" s="39"/>
      <c r="N11" s="37"/>
      <c r="O11" s="11"/>
      <c r="P11" s="37"/>
      <c r="Q11" s="39"/>
      <c r="R11" s="35"/>
      <c r="S11" s="36"/>
      <c r="T11" s="35"/>
      <c r="U11" s="36"/>
      <c r="V11" s="2"/>
    </row>
    <row r="12" spans="1:22" ht="35.25" customHeight="1" thickBot="1">
      <c r="A12" s="37"/>
      <c r="B12" s="38"/>
      <c r="C12" s="11"/>
      <c r="D12" s="37"/>
      <c r="E12" s="39"/>
      <c r="F12" s="37"/>
      <c r="G12" s="39"/>
      <c r="H12" s="37"/>
      <c r="I12" s="38"/>
      <c r="J12" s="38"/>
      <c r="K12" s="11"/>
      <c r="L12" s="37"/>
      <c r="M12" s="39"/>
      <c r="N12" s="37"/>
      <c r="O12" s="11"/>
      <c r="P12" s="37"/>
      <c r="Q12" s="39"/>
      <c r="R12" s="40"/>
      <c r="S12" s="41"/>
      <c r="T12" s="40"/>
      <c r="U12" s="41"/>
      <c r="V12" s="2"/>
    </row>
    <row r="13" spans="1:22" ht="12.75">
      <c r="A13" s="37" t="s">
        <v>7</v>
      </c>
      <c r="B13" s="38" t="s">
        <v>8</v>
      </c>
      <c r="C13" s="11" t="s">
        <v>1</v>
      </c>
      <c r="D13" s="37" t="s">
        <v>124</v>
      </c>
      <c r="E13" s="39" t="s">
        <v>125</v>
      </c>
      <c r="F13" s="37" t="s">
        <v>18</v>
      </c>
      <c r="G13" s="39" t="s">
        <v>19</v>
      </c>
      <c r="H13" s="37" t="s">
        <v>3</v>
      </c>
      <c r="I13" s="38" t="s">
        <v>5</v>
      </c>
      <c r="J13" s="38" t="s">
        <v>4</v>
      </c>
      <c r="K13" s="11" t="s">
        <v>6</v>
      </c>
      <c r="L13" s="37" t="s">
        <v>2</v>
      </c>
      <c r="M13" s="39" t="s">
        <v>19</v>
      </c>
      <c r="N13" s="37" t="s">
        <v>2</v>
      </c>
      <c r="O13" s="11" t="s">
        <v>19</v>
      </c>
      <c r="P13" s="37" t="s">
        <v>2</v>
      </c>
      <c r="Q13" s="11" t="s">
        <v>19</v>
      </c>
      <c r="R13" s="32" t="s">
        <v>2</v>
      </c>
      <c r="S13" s="34" t="s">
        <v>19</v>
      </c>
      <c r="T13" s="32" t="s">
        <v>2</v>
      </c>
      <c r="U13" s="34" t="s">
        <v>19</v>
      </c>
      <c r="V13" s="2"/>
    </row>
    <row r="14" spans="1:22" ht="17.25" customHeight="1" thickBot="1">
      <c r="A14" s="42"/>
      <c r="B14" s="43"/>
      <c r="C14" s="12"/>
      <c r="D14" s="42"/>
      <c r="E14" s="44"/>
      <c r="F14" s="42"/>
      <c r="G14" s="44"/>
      <c r="H14" s="42"/>
      <c r="I14" s="43"/>
      <c r="J14" s="43"/>
      <c r="K14" s="12"/>
      <c r="L14" s="42"/>
      <c r="M14" s="44"/>
      <c r="N14" s="42"/>
      <c r="O14" s="12"/>
      <c r="P14" s="42"/>
      <c r="Q14" s="12"/>
      <c r="R14" s="42"/>
      <c r="S14" s="12"/>
      <c r="T14" s="42"/>
      <c r="U14" s="12"/>
      <c r="V14" s="2"/>
    </row>
    <row r="15" spans="1:22" ht="12.75">
      <c r="A15" s="45" t="s">
        <v>22</v>
      </c>
      <c r="B15" s="46" t="s">
        <v>121</v>
      </c>
      <c r="C15" s="85" t="s">
        <v>21</v>
      </c>
      <c r="D15" s="47">
        <v>38384</v>
      </c>
      <c r="E15" s="48">
        <v>38776</v>
      </c>
      <c r="F15" s="124">
        <v>535</v>
      </c>
      <c r="G15" s="50">
        <v>183</v>
      </c>
      <c r="H15" s="51">
        <v>241</v>
      </c>
      <c r="I15" s="137">
        <f>SUM(L15,N15,P15,)</f>
        <v>253</v>
      </c>
      <c r="J15" s="133">
        <v>0.45</v>
      </c>
      <c r="K15" s="134">
        <f>I15/F15</f>
        <v>0.47289719626168225</v>
      </c>
      <c r="L15" s="124">
        <v>232</v>
      </c>
      <c r="M15" s="50">
        <v>68</v>
      </c>
      <c r="N15" s="124">
        <v>16</v>
      </c>
      <c r="O15" s="52">
        <v>6</v>
      </c>
      <c r="P15" s="124">
        <v>5</v>
      </c>
      <c r="Q15" s="52">
        <v>3</v>
      </c>
      <c r="R15" s="124">
        <v>13</v>
      </c>
      <c r="S15" s="52">
        <v>6</v>
      </c>
      <c r="T15" s="124">
        <f>F15-L15-N15-P15-R15</f>
        <v>269</v>
      </c>
      <c r="U15" s="49">
        <f>G15-M15-O15-Q15-S15</f>
        <v>100</v>
      </c>
      <c r="V15" s="2"/>
    </row>
    <row r="16" spans="1:22" ht="33" customHeight="1">
      <c r="A16" s="45"/>
      <c r="B16" s="46"/>
      <c r="C16" s="86"/>
      <c r="D16" s="47"/>
      <c r="E16" s="48"/>
      <c r="F16" s="124"/>
      <c r="G16" s="50"/>
      <c r="H16" s="51"/>
      <c r="I16" s="138"/>
      <c r="J16" s="133"/>
      <c r="K16" s="135"/>
      <c r="L16" s="124"/>
      <c r="M16" s="50"/>
      <c r="N16" s="124"/>
      <c r="O16" s="52"/>
      <c r="P16" s="124"/>
      <c r="Q16" s="52"/>
      <c r="R16" s="124"/>
      <c r="S16" s="52"/>
      <c r="T16" s="124"/>
      <c r="U16" s="49"/>
      <c r="V16" s="2"/>
    </row>
    <row r="17" spans="1:22" ht="15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2"/>
    </row>
    <row r="18" spans="1:22" ht="30" customHeight="1">
      <c r="A18" s="54" t="s">
        <v>117</v>
      </c>
      <c r="B18" s="54"/>
      <c r="C18" s="54"/>
      <c r="D18" s="54"/>
      <c r="E18" s="54"/>
      <c r="F18" s="54">
        <f>SUM(F15:F16)</f>
        <v>535</v>
      </c>
      <c r="G18" s="54">
        <f>SUM(G15:G16)</f>
        <v>183</v>
      </c>
      <c r="H18" s="55">
        <f>SUM(H15:H16)</f>
        <v>241</v>
      </c>
      <c r="I18" s="54">
        <f>SUM(I15:I16)</f>
        <v>253</v>
      </c>
      <c r="J18" s="56">
        <f>H18/F18</f>
        <v>0.4504672897196262</v>
      </c>
      <c r="K18" s="56">
        <f>I18/F18</f>
        <v>0.47289719626168225</v>
      </c>
      <c r="L18" s="54">
        <f>SUM(L15:L16)</f>
        <v>232</v>
      </c>
      <c r="M18" s="54">
        <f aca="true" t="shared" si="0" ref="M18:U18">SUM(M15:M16)</f>
        <v>68</v>
      </c>
      <c r="N18" s="54">
        <f t="shared" si="0"/>
        <v>16</v>
      </c>
      <c r="O18" s="54">
        <f t="shared" si="0"/>
        <v>6</v>
      </c>
      <c r="P18" s="54">
        <f t="shared" si="0"/>
        <v>5</v>
      </c>
      <c r="Q18" s="54">
        <f t="shared" si="0"/>
        <v>3</v>
      </c>
      <c r="R18" s="54">
        <f>SUM(R15:R16)</f>
        <v>13</v>
      </c>
      <c r="S18" s="54">
        <f>SUM(S15:S16)</f>
        <v>6</v>
      </c>
      <c r="T18" s="54">
        <f t="shared" si="0"/>
        <v>269</v>
      </c>
      <c r="U18" s="54">
        <f t="shared" si="0"/>
        <v>100</v>
      </c>
      <c r="V18" s="4"/>
    </row>
    <row r="19" spans="1:22" ht="15.75">
      <c r="A19" s="53"/>
      <c r="B19" s="53"/>
      <c r="C19" s="53"/>
      <c r="D19" s="53"/>
      <c r="E19" s="53"/>
      <c r="F19" s="53"/>
      <c r="G19" s="53"/>
      <c r="H19" s="57"/>
      <c r="I19" s="53"/>
      <c r="J19" s="58"/>
      <c r="K19" s="58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"/>
    </row>
    <row r="20" spans="1:22" ht="35.25" customHeight="1" thickBo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2"/>
    </row>
    <row r="21" spans="1:22" ht="16.5" thickBot="1">
      <c r="A21" s="17" t="s">
        <v>107</v>
      </c>
      <c r="B21" s="59" t="s">
        <v>108</v>
      </c>
      <c r="C21" s="60"/>
      <c r="D21" s="19"/>
      <c r="E21" s="20"/>
      <c r="F21" s="123"/>
      <c r="G21" s="20"/>
      <c r="H21" s="15"/>
      <c r="I21" s="14"/>
      <c r="J21" s="14"/>
      <c r="K21" s="14"/>
      <c r="L21" s="21" t="s">
        <v>138</v>
      </c>
      <c r="M21" s="22"/>
      <c r="N21" s="22"/>
      <c r="O21" s="22"/>
      <c r="P21" s="22"/>
      <c r="Q21" s="22"/>
      <c r="R21" s="22"/>
      <c r="S21" s="22"/>
      <c r="T21" s="22"/>
      <c r="U21" s="23"/>
      <c r="V21" s="2"/>
    </row>
    <row r="22" spans="1:22" ht="16.5" thickBot="1">
      <c r="A22" s="15"/>
      <c r="B22" s="15"/>
      <c r="C22" s="15"/>
      <c r="D22" s="15"/>
      <c r="E22" s="15"/>
      <c r="F22" s="14"/>
      <c r="G22" s="15"/>
      <c r="H22" s="15"/>
      <c r="I22" s="14"/>
      <c r="J22" s="14"/>
      <c r="K22" s="14"/>
      <c r="L22" s="24" t="s">
        <v>139</v>
      </c>
      <c r="M22" s="25"/>
      <c r="N22" s="25"/>
      <c r="O22" s="25"/>
      <c r="P22" s="25"/>
      <c r="Q22" s="25"/>
      <c r="R22" s="26" t="s">
        <v>198</v>
      </c>
      <c r="S22" s="27"/>
      <c r="T22" s="26" t="s">
        <v>140</v>
      </c>
      <c r="U22" s="27"/>
      <c r="V22" s="2"/>
    </row>
    <row r="23" spans="1:22" ht="12.75">
      <c r="A23" s="28" t="s">
        <v>0</v>
      </c>
      <c r="B23" s="29"/>
      <c r="C23" s="30"/>
      <c r="D23" s="28" t="s">
        <v>123</v>
      </c>
      <c r="E23" s="31"/>
      <c r="F23" s="28" t="s">
        <v>119</v>
      </c>
      <c r="G23" s="31"/>
      <c r="H23" s="28" t="s">
        <v>120</v>
      </c>
      <c r="I23" s="29"/>
      <c r="J23" s="29"/>
      <c r="K23" s="30"/>
      <c r="L23" s="32" t="s">
        <v>141</v>
      </c>
      <c r="M23" s="33"/>
      <c r="N23" s="32" t="s">
        <v>199</v>
      </c>
      <c r="O23" s="34"/>
      <c r="P23" s="32" t="s">
        <v>142</v>
      </c>
      <c r="Q23" s="33"/>
      <c r="R23" s="35"/>
      <c r="S23" s="36"/>
      <c r="T23" s="35"/>
      <c r="U23" s="36"/>
      <c r="V23" s="2"/>
    </row>
    <row r="24" spans="1:22" ht="12.75">
      <c r="A24" s="37"/>
      <c r="B24" s="38"/>
      <c r="C24" s="11"/>
      <c r="D24" s="37"/>
      <c r="E24" s="39"/>
      <c r="F24" s="37"/>
      <c r="G24" s="39"/>
      <c r="H24" s="37"/>
      <c r="I24" s="38"/>
      <c r="J24" s="38"/>
      <c r="K24" s="11"/>
      <c r="L24" s="37"/>
      <c r="M24" s="39"/>
      <c r="N24" s="37"/>
      <c r="O24" s="11"/>
      <c r="P24" s="37"/>
      <c r="Q24" s="39"/>
      <c r="R24" s="35"/>
      <c r="S24" s="36"/>
      <c r="T24" s="35"/>
      <c r="U24" s="36"/>
      <c r="V24" s="2"/>
    </row>
    <row r="25" spans="1:22" ht="35.25" customHeight="1" thickBot="1">
      <c r="A25" s="37"/>
      <c r="B25" s="38"/>
      <c r="C25" s="11"/>
      <c r="D25" s="37"/>
      <c r="E25" s="39"/>
      <c r="F25" s="37"/>
      <c r="G25" s="39"/>
      <c r="H25" s="37"/>
      <c r="I25" s="38"/>
      <c r="J25" s="38"/>
      <c r="K25" s="11"/>
      <c r="L25" s="37"/>
      <c r="M25" s="39"/>
      <c r="N25" s="37"/>
      <c r="O25" s="11"/>
      <c r="P25" s="37"/>
      <c r="Q25" s="39"/>
      <c r="R25" s="40"/>
      <c r="S25" s="41"/>
      <c r="T25" s="40"/>
      <c r="U25" s="41"/>
      <c r="V25" s="2"/>
    </row>
    <row r="26" spans="1:22" ht="12.75">
      <c r="A26" s="37" t="s">
        <v>7</v>
      </c>
      <c r="B26" s="38" t="s">
        <v>8</v>
      </c>
      <c r="C26" s="11" t="s">
        <v>1</v>
      </c>
      <c r="D26" s="37" t="s">
        <v>124</v>
      </c>
      <c r="E26" s="39" t="s">
        <v>125</v>
      </c>
      <c r="F26" s="37" t="s">
        <v>18</v>
      </c>
      <c r="G26" s="39" t="s">
        <v>19</v>
      </c>
      <c r="H26" s="37" t="s">
        <v>3</v>
      </c>
      <c r="I26" s="38" t="s">
        <v>5</v>
      </c>
      <c r="J26" s="38" t="s">
        <v>4</v>
      </c>
      <c r="K26" s="11" t="s">
        <v>6</v>
      </c>
      <c r="L26" s="37" t="s">
        <v>2</v>
      </c>
      <c r="M26" s="39" t="s">
        <v>19</v>
      </c>
      <c r="N26" s="37" t="s">
        <v>2</v>
      </c>
      <c r="O26" s="11" t="s">
        <v>19</v>
      </c>
      <c r="P26" s="37" t="s">
        <v>2</v>
      </c>
      <c r="Q26" s="11" t="s">
        <v>19</v>
      </c>
      <c r="R26" s="32" t="s">
        <v>2</v>
      </c>
      <c r="S26" s="34" t="s">
        <v>19</v>
      </c>
      <c r="T26" s="32" t="s">
        <v>2</v>
      </c>
      <c r="U26" s="34" t="s">
        <v>19</v>
      </c>
      <c r="V26" s="2"/>
    </row>
    <row r="27" spans="1:22" ht="17.25" customHeight="1" thickBot="1">
      <c r="A27" s="42"/>
      <c r="B27" s="43"/>
      <c r="C27" s="12"/>
      <c r="D27" s="42"/>
      <c r="E27" s="44"/>
      <c r="F27" s="42"/>
      <c r="G27" s="44"/>
      <c r="H27" s="42"/>
      <c r="I27" s="43"/>
      <c r="J27" s="43"/>
      <c r="K27" s="12"/>
      <c r="L27" s="42"/>
      <c r="M27" s="44"/>
      <c r="N27" s="42"/>
      <c r="O27" s="12"/>
      <c r="P27" s="42"/>
      <c r="Q27" s="12"/>
      <c r="R27" s="42"/>
      <c r="S27" s="12"/>
      <c r="T27" s="42"/>
      <c r="U27" s="12"/>
      <c r="V27" s="2"/>
    </row>
    <row r="28" spans="1:22" ht="39.75" customHeight="1">
      <c r="A28" s="61" t="s">
        <v>20</v>
      </c>
      <c r="B28" s="62" t="s">
        <v>122</v>
      </c>
      <c r="C28" s="139" t="s">
        <v>21</v>
      </c>
      <c r="D28" s="63">
        <v>38384</v>
      </c>
      <c r="E28" s="64">
        <v>38776</v>
      </c>
      <c r="F28" s="125">
        <v>96</v>
      </c>
      <c r="G28" s="65">
        <v>25</v>
      </c>
      <c r="H28" s="66">
        <v>43</v>
      </c>
      <c r="I28" s="147">
        <f>SUM(L28,N28,P28,)</f>
        <v>48</v>
      </c>
      <c r="J28" s="136">
        <v>0.45</v>
      </c>
      <c r="K28" s="13">
        <f>I28/F28</f>
        <v>0.5</v>
      </c>
      <c r="L28" s="125">
        <v>30</v>
      </c>
      <c r="M28" s="65">
        <v>8</v>
      </c>
      <c r="N28" s="125">
        <v>16</v>
      </c>
      <c r="O28" s="67">
        <v>2</v>
      </c>
      <c r="P28" s="125">
        <v>2</v>
      </c>
      <c r="Q28" s="67">
        <v>1</v>
      </c>
      <c r="R28" s="125">
        <v>8</v>
      </c>
      <c r="S28" s="67">
        <v>4</v>
      </c>
      <c r="T28" s="126">
        <f>F28-L28-N28-P28-R28</f>
        <v>40</v>
      </c>
      <c r="U28" s="68">
        <f>G28-M28-O28-Q28-S28</f>
        <v>10</v>
      </c>
      <c r="V28" s="2"/>
    </row>
    <row r="29" spans="1:22" ht="39.75" customHeight="1">
      <c r="A29" s="69" t="s">
        <v>49</v>
      </c>
      <c r="B29" s="70" t="s">
        <v>103</v>
      </c>
      <c r="C29" s="74" t="s">
        <v>50</v>
      </c>
      <c r="D29" s="63">
        <v>38412</v>
      </c>
      <c r="E29" s="64">
        <v>38776</v>
      </c>
      <c r="F29" s="126">
        <v>38</v>
      </c>
      <c r="G29" s="71">
        <v>8</v>
      </c>
      <c r="H29" s="66">
        <v>23</v>
      </c>
      <c r="I29" s="55">
        <f aca="true" t="shared" si="1" ref="I29:I39">SUM(L29,N29,P29,)</f>
        <v>16</v>
      </c>
      <c r="J29" s="56">
        <v>0.6</v>
      </c>
      <c r="K29" s="13">
        <f aca="true" t="shared" si="2" ref="K29:K39">I29/F29</f>
        <v>0.42105263157894735</v>
      </c>
      <c r="L29" s="126">
        <v>6</v>
      </c>
      <c r="M29" s="71">
        <v>3</v>
      </c>
      <c r="N29" s="126">
        <v>9</v>
      </c>
      <c r="O29" s="73">
        <v>2</v>
      </c>
      <c r="P29" s="126">
        <v>1</v>
      </c>
      <c r="Q29" s="73">
        <v>0</v>
      </c>
      <c r="R29" s="126">
        <v>5</v>
      </c>
      <c r="S29" s="73">
        <v>1</v>
      </c>
      <c r="T29" s="126">
        <f aca="true" t="shared" si="3" ref="T29:U39">F29-L29-N29-P29-R29</f>
        <v>17</v>
      </c>
      <c r="U29" s="68">
        <f t="shared" si="3"/>
        <v>2</v>
      </c>
      <c r="V29" s="2"/>
    </row>
    <row r="30" spans="1:22" ht="39.75" customHeight="1">
      <c r="A30" s="69" t="s">
        <v>16</v>
      </c>
      <c r="B30" s="70" t="s">
        <v>17</v>
      </c>
      <c r="C30" s="74" t="s">
        <v>11</v>
      </c>
      <c r="D30" s="63">
        <v>38534</v>
      </c>
      <c r="E30" s="64">
        <v>38898</v>
      </c>
      <c r="F30" s="126">
        <v>39</v>
      </c>
      <c r="G30" s="71">
        <v>19</v>
      </c>
      <c r="H30" s="66">
        <v>21</v>
      </c>
      <c r="I30" s="72">
        <f t="shared" si="1"/>
        <v>22</v>
      </c>
      <c r="J30" s="56">
        <v>0.55</v>
      </c>
      <c r="K30" s="13">
        <f t="shared" si="2"/>
        <v>0.5641025641025641</v>
      </c>
      <c r="L30" s="126">
        <v>16</v>
      </c>
      <c r="M30" s="71">
        <v>9</v>
      </c>
      <c r="N30" s="126">
        <v>5</v>
      </c>
      <c r="O30" s="73">
        <v>1</v>
      </c>
      <c r="P30" s="126">
        <v>1</v>
      </c>
      <c r="Q30" s="73">
        <v>0</v>
      </c>
      <c r="R30" s="126">
        <v>3</v>
      </c>
      <c r="S30" s="73">
        <v>2</v>
      </c>
      <c r="T30" s="126">
        <f t="shared" si="3"/>
        <v>14</v>
      </c>
      <c r="U30" s="68">
        <f t="shared" si="3"/>
        <v>7</v>
      </c>
      <c r="V30" s="2"/>
    </row>
    <row r="31" spans="1:22" ht="39.75" customHeight="1">
      <c r="A31" s="69" t="s">
        <v>15</v>
      </c>
      <c r="B31" s="70" t="s">
        <v>13</v>
      </c>
      <c r="C31" s="74" t="s">
        <v>12</v>
      </c>
      <c r="D31" s="63">
        <v>38523</v>
      </c>
      <c r="E31" s="64">
        <v>38887</v>
      </c>
      <c r="F31" s="126">
        <v>72</v>
      </c>
      <c r="G31" s="71">
        <v>33</v>
      </c>
      <c r="H31" s="66">
        <v>43</v>
      </c>
      <c r="I31" s="72">
        <f t="shared" si="1"/>
        <v>48</v>
      </c>
      <c r="J31" s="56">
        <v>0.6</v>
      </c>
      <c r="K31" s="13">
        <f t="shared" si="2"/>
        <v>0.6666666666666666</v>
      </c>
      <c r="L31" s="126">
        <v>8</v>
      </c>
      <c r="M31" s="71">
        <v>1</v>
      </c>
      <c r="N31" s="126">
        <v>38</v>
      </c>
      <c r="O31" s="73">
        <v>18</v>
      </c>
      <c r="P31" s="126">
        <v>2</v>
      </c>
      <c r="Q31" s="73">
        <v>0</v>
      </c>
      <c r="R31" s="126">
        <v>0</v>
      </c>
      <c r="S31" s="73">
        <v>0</v>
      </c>
      <c r="T31" s="126">
        <f t="shared" si="3"/>
        <v>24</v>
      </c>
      <c r="U31" s="68">
        <f t="shared" si="3"/>
        <v>14</v>
      </c>
      <c r="V31" s="2"/>
    </row>
    <row r="32" spans="1:22" ht="39.75" customHeight="1">
      <c r="A32" s="69" t="s">
        <v>170</v>
      </c>
      <c r="B32" s="70" t="s">
        <v>171</v>
      </c>
      <c r="C32" s="74" t="s">
        <v>53</v>
      </c>
      <c r="D32" s="63">
        <v>38626</v>
      </c>
      <c r="E32" s="75">
        <v>38990</v>
      </c>
      <c r="F32" s="126">
        <v>15</v>
      </c>
      <c r="G32" s="71">
        <v>2</v>
      </c>
      <c r="H32" s="66">
        <v>0</v>
      </c>
      <c r="I32" s="72">
        <f t="shared" si="1"/>
        <v>5</v>
      </c>
      <c r="J32" s="56"/>
      <c r="K32" s="13">
        <f t="shared" si="2"/>
        <v>0.3333333333333333</v>
      </c>
      <c r="L32" s="126">
        <v>1</v>
      </c>
      <c r="M32" s="71">
        <v>0</v>
      </c>
      <c r="N32" s="126">
        <v>2</v>
      </c>
      <c r="O32" s="73">
        <v>0</v>
      </c>
      <c r="P32" s="126">
        <v>2</v>
      </c>
      <c r="Q32" s="73">
        <v>1</v>
      </c>
      <c r="R32" s="126">
        <v>0</v>
      </c>
      <c r="S32" s="73">
        <v>0</v>
      </c>
      <c r="T32" s="126">
        <f t="shared" si="3"/>
        <v>10</v>
      </c>
      <c r="U32" s="68">
        <f t="shared" si="3"/>
        <v>1</v>
      </c>
      <c r="V32" s="2"/>
    </row>
    <row r="33" spans="1:22" ht="39.75" customHeight="1">
      <c r="A33" s="69" t="s">
        <v>172</v>
      </c>
      <c r="B33" s="70" t="s">
        <v>153</v>
      </c>
      <c r="C33" s="74" t="s">
        <v>41</v>
      </c>
      <c r="D33" s="63">
        <v>38626</v>
      </c>
      <c r="E33" s="64">
        <v>38990</v>
      </c>
      <c r="F33" s="126">
        <v>7</v>
      </c>
      <c r="G33" s="71">
        <v>0</v>
      </c>
      <c r="H33" s="66">
        <v>0</v>
      </c>
      <c r="I33" s="72">
        <f t="shared" si="1"/>
        <v>1</v>
      </c>
      <c r="J33" s="56"/>
      <c r="K33" s="13">
        <f t="shared" si="2"/>
        <v>0.14285714285714285</v>
      </c>
      <c r="L33" s="126">
        <v>0</v>
      </c>
      <c r="M33" s="71">
        <v>0</v>
      </c>
      <c r="N33" s="126">
        <v>1</v>
      </c>
      <c r="O33" s="73">
        <v>0</v>
      </c>
      <c r="P33" s="126">
        <v>0</v>
      </c>
      <c r="Q33" s="73">
        <v>0</v>
      </c>
      <c r="R33" s="126">
        <v>0</v>
      </c>
      <c r="S33" s="73">
        <v>0</v>
      </c>
      <c r="T33" s="126">
        <f t="shared" si="3"/>
        <v>6</v>
      </c>
      <c r="U33" s="68">
        <f t="shared" si="3"/>
        <v>0</v>
      </c>
      <c r="V33" s="2"/>
    </row>
    <row r="34" spans="1:22" ht="39.75" customHeight="1">
      <c r="A34" s="69" t="s">
        <v>89</v>
      </c>
      <c r="B34" s="70" t="s">
        <v>90</v>
      </c>
      <c r="C34" s="74" t="s">
        <v>21</v>
      </c>
      <c r="D34" s="63">
        <v>38687</v>
      </c>
      <c r="E34" s="64">
        <v>38929</v>
      </c>
      <c r="F34" s="126">
        <v>14</v>
      </c>
      <c r="G34" s="71">
        <v>3</v>
      </c>
      <c r="H34" s="66">
        <v>7</v>
      </c>
      <c r="I34" s="72">
        <f t="shared" si="1"/>
        <v>2</v>
      </c>
      <c r="J34" s="56">
        <v>0.5</v>
      </c>
      <c r="K34" s="13">
        <f t="shared" si="2"/>
        <v>0.14285714285714285</v>
      </c>
      <c r="L34" s="126">
        <v>2</v>
      </c>
      <c r="M34" s="71">
        <v>0</v>
      </c>
      <c r="N34" s="126">
        <v>0</v>
      </c>
      <c r="O34" s="73">
        <v>0</v>
      </c>
      <c r="P34" s="126">
        <v>0</v>
      </c>
      <c r="Q34" s="73">
        <v>0</v>
      </c>
      <c r="R34" s="126">
        <v>0</v>
      </c>
      <c r="S34" s="73">
        <v>0</v>
      </c>
      <c r="T34" s="126">
        <f t="shared" si="3"/>
        <v>12</v>
      </c>
      <c r="U34" s="68">
        <f t="shared" si="3"/>
        <v>3</v>
      </c>
      <c r="V34" s="2"/>
    </row>
    <row r="35" spans="1:22" ht="39.75" customHeight="1">
      <c r="A35" s="76" t="s">
        <v>180</v>
      </c>
      <c r="B35" s="70" t="s">
        <v>153</v>
      </c>
      <c r="C35" s="140" t="s">
        <v>200</v>
      </c>
      <c r="D35" s="63">
        <v>38687</v>
      </c>
      <c r="E35" s="77">
        <v>39051</v>
      </c>
      <c r="F35" s="126" t="s">
        <v>169</v>
      </c>
      <c r="G35" s="71"/>
      <c r="H35" s="66"/>
      <c r="I35" s="72"/>
      <c r="J35" s="56"/>
      <c r="K35" s="13"/>
      <c r="L35" s="126"/>
      <c r="M35" s="71"/>
      <c r="N35" s="126"/>
      <c r="O35" s="73"/>
      <c r="P35" s="126"/>
      <c r="Q35" s="73"/>
      <c r="R35" s="126"/>
      <c r="S35" s="73"/>
      <c r="T35" s="126"/>
      <c r="U35" s="68"/>
      <c r="V35" s="2"/>
    </row>
    <row r="36" spans="1:22" ht="39.75" customHeight="1">
      <c r="A36" s="69" t="s">
        <v>93</v>
      </c>
      <c r="B36" s="70" t="s">
        <v>94</v>
      </c>
      <c r="C36" s="74" t="s">
        <v>21</v>
      </c>
      <c r="D36" s="63">
        <v>38657</v>
      </c>
      <c r="E36" s="64">
        <v>38898</v>
      </c>
      <c r="F36" s="126">
        <v>18</v>
      </c>
      <c r="G36" s="71">
        <v>8</v>
      </c>
      <c r="H36" s="66">
        <v>11</v>
      </c>
      <c r="I36" s="72">
        <f t="shared" si="1"/>
        <v>9</v>
      </c>
      <c r="J36" s="56">
        <v>0.6</v>
      </c>
      <c r="K36" s="13">
        <f t="shared" si="2"/>
        <v>0.5</v>
      </c>
      <c r="L36" s="126">
        <v>7</v>
      </c>
      <c r="M36" s="71">
        <v>3</v>
      </c>
      <c r="N36" s="126">
        <v>2</v>
      </c>
      <c r="O36" s="73">
        <v>1</v>
      </c>
      <c r="P36" s="126">
        <v>0</v>
      </c>
      <c r="Q36" s="73">
        <v>0</v>
      </c>
      <c r="R36" s="126">
        <v>0</v>
      </c>
      <c r="S36" s="73">
        <v>0</v>
      </c>
      <c r="T36" s="126">
        <f t="shared" si="3"/>
        <v>9</v>
      </c>
      <c r="U36" s="68">
        <f t="shared" si="3"/>
        <v>4</v>
      </c>
      <c r="V36" s="2"/>
    </row>
    <row r="37" spans="1:22" ht="45" customHeight="1">
      <c r="A37" s="69" t="s">
        <v>95</v>
      </c>
      <c r="B37" s="70" t="s">
        <v>96</v>
      </c>
      <c r="C37" s="74" t="s">
        <v>97</v>
      </c>
      <c r="D37" s="63">
        <v>38657</v>
      </c>
      <c r="E37" s="64">
        <v>38898</v>
      </c>
      <c r="F37" s="126">
        <v>31</v>
      </c>
      <c r="G37" s="71">
        <v>28</v>
      </c>
      <c r="H37" s="66">
        <v>20</v>
      </c>
      <c r="I37" s="72">
        <f t="shared" si="1"/>
        <v>8</v>
      </c>
      <c r="J37" s="56">
        <v>0.65</v>
      </c>
      <c r="K37" s="13">
        <f t="shared" si="2"/>
        <v>0.25806451612903225</v>
      </c>
      <c r="L37" s="126">
        <v>5</v>
      </c>
      <c r="M37" s="71">
        <v>1</v>
      </c>
      <c r="N37" s="126">
        <v>3</v>
      </c>
      <c r="O37" s="73">
        <v>0</v>
      </c>
      <c r="P37" s="126">
        <v>0</v>
      </c>
      <c r="Q37" s="73">
        <v>0</v>
      </c>
      <c r="R37" s="126">
        <v>0</v>
      </c>
      <c r="S37" s="73">
        <v>0</v>
      </c>
      <c r="T37" s="126">
        <f t="shared" si="3"/>
        <v>23</v>
      </c>
      <c r="U37" s="68">
        <f t="shared" si="3"/>
        <v>27</v>
      </c>
      <c r="V37" s="2"/>
    </row>
    <row r="38" spans="1:22" ht="51.75" customHeight="1">
      <c r="A38" s="69" t="s">
        <v>98</v>
      </c>
      <c r="B38" s="70" t="s">
        <v>99</v>
      </c>
      <c r="C38" s="74" t="s">
        <v>201</v>
      </c>
      <c r="D38" s="63">
        <v>38657</v>
      </c>
      <c r="E38" s="64">
        <v>38898</v>
      </c>
      <c r="F38" s="126">
        <v>6</v>
      </c>
      <c r="G38" s="71">
        <v>0</v>
      </c>
      <c r="H38" s="66">
        <v>4</v>
      </c>
      <c r="I38" s="72">
        <f t="shared" si="1"/>
        <v>0</v>
      </c>
      <c r="J38" s="56">
        <v>0.65</v>
      </c>
      <c r="K38" s="13">
        <f t="shared" si="2"/>
        <v>0</v>
      </c>
      <c r="L38" s="126">
        <v>0</v>
      </c>
      <c r="M38" s="71">
        <v>0</v>
      </c>
      <c r="N38" s="126">
        <v>0</v>
      </c>
      <c r="O38" s="73">
        <v>0</v>
      </c>
      <c r="P38" s="126">
        <v>0</v>
      </c>
      <c r="Q38" s="73">
        <v>0</v>
      </c>
      <c r="R38" s="126">
        <v>0</v>
      </c>
      <c r="S38" s="73">
        <v>0</v>
      </c>
      <c r="T38" s="126">
        <f t="shared" si="3"/>
        <v>6</v>
      </c>
      <c r="U38" s="68">
        <f t="shared" si="3"/>
        <v>0</v>
      </c>
      <c r="V38" s="2"/>
    </row>
    <row r="39" spans="1:22" ht="68.25" customHeight="1">
      <c r="A39" s="69" t="s">
        <v>100</v>
      </c>
      <c r="B39" s="70" t="s">
        <v>101</v>
      </c>
      <c r="C39" s="74" t="s">
        <v>31</v>
      </c>
      <c r="D39" s="63">
        <v>38657</v>
      </c>
      <c r="E39" s="64">
        <v>38898</v>
      </c>
      <c r="F39" s="126">
        <v>23</v>
      </c>
      <c r="G39" s="71">
        <v>19</v>
      </c>
      <c r="H39" s="66">
        <v>16</v>
      </c>
      <c r="I39" s="72">
        <f t="shared" si="1"/>
        <v>10</v>
      </c>
      <c r="J39" s="56">
        <v>0.7</v>
      </c>
      <c r="K39" s="13">
        <f t="shared" si="2"/>
        <v>0.43478260869565216</v>
      </c>
      <c r="L39" s="126">
        <v>1</v>
      </c>
      <c r="M39" s="71">
        <v>1</v>
      </c>
      <c r="N39" s="126">
        <v>9</v>
      </c>
      <c r="O39" s="73">
        <v>8</v>
      </c>
      <c r="P39" s="126">
        <v>0</v>
      </c>
      <c r="Q39" s="73">
        <v>0</v>
      </c>
      <c r="R39" s="126">
        <v>0</v>
      </c>
      <c r="S39" s="73">
        <v>0</v>
      </c>
      <c r="T39" s="126">
        <f t="shared" si="3"/>
        <v>13</v>
      </c>
      <c r="U39" s="68">
        <f t="shared" si="3"/>
        <v>10</v>
      </c>
      <c r="V39" s="2"/>
    </row>
    <row r="40" spans="1:22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2"/>
    </row>
    <row r="41" spans="1:22" ht="30" customHeight="1">
      <c r="A41" s="54" t="s">
        <v>117</v>
      </c>
      <c r="B41" s="54"/>
      <c r="C41" s="54"/>
      <c r="D41" s="54"/>
      <c r="E41" s="54"/>
      <c r="F41" s="54">
        <f>SUM(F28:F40)</f>
        <v>359</v>
      </c>
      <c r="G41" s="54">
        <f>SUM(G28:G40)</f>
        <v>145</v>
      </c>
      <c r="H41" s="55">
        <f>SUM(H28:H39)</f>
        <v>188</v>
      </c>
      <c r="I41" s="54">
        <f>SUM(I28:I40)</f>
        <v>169</v>
      </c>
      <c r="J41" s="56">
        <f>H41/F41</f>
        <v>0.5236768802228412</v>
      </c>
      <c r="K41" s="56">
        <f>I41/F41</f>
        <v>0.47075208913649025</v>
      </c>
      <c r="L41" s="54">
        <f aca="true" t="shared" si="4" ref="L41:U41">SUM(L28:L40)</f>
        <v>76</v>
      </c>
      <c r="M41" s="54">
        <f t="shared" si="4"/>
        <v>26</v>
      </c>
      <c r="N41" s="54">
        <f t="shared" si="4"/>
        <v>85</v>
      </c>
      <c r="O41" s="54">
        <f t="shared" si="4"/>
        <v>32</v>
      </c>
      <c r="P41" s="54">
        <f t="shared" si="4"/>
        <v>8</v>
      </c>
      <c r="Q41" s="54">
        <f t="shared" si="4"/>
        <v>2</v>
      </c>
      <c r="R41" s="54">
        <f t="shared" si="4"/>
        <v>16</v>
      </c>
      <c r="S41" s="54">
        <f t="shared" si="4"/>
        <v>7</v>
      </c>
      <c r="T41" s="54">
        <f t="shared" si="4"/>
        <v>174</v>
      </c>
      <c r="U41" s="54">
        <f t="shared" si="4"/>
        <v>78</v>
      </c>
      <c r="V41" s="4"/>
    </row>
    <row r="42" spans="1:22" ht="16.5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2"/>
    </row>
    <row r="43" spans="1:22" ht="16.5" thickBot="1">
      <c r="A43" s="17" t="s">
        <v>109</v>
      </c>
      <c r="B43" s="59" t="s">
        <v>110</v>
      </c>
      <c r="C43" s="60"/>
      <c r="D43" s="19"/>
      <c r="E43" s="20"/>
      <c r="F43" s="123"/>
      <c r="G43" s="20"/>
      <c r="H43" s="15"/>
      <c r="I43" s="14"/>
      <c r="J43" s="14"/>
      <c r="K43" s="14"/>
      <c r="L43" s="21" t="s">
        <v>138</v>
      </c>
      <c r="M43" s="22"/>
      <c r="N43" s="22"/>
      <c r="O43" s="22"/>
      <c r="P43" s="22"/>
      <c r="Q43" s="22"/>
      <c r="R43" s="22"/>
      <c r="S43" s="22"/>
      <c r="T43" s="22"/>
      <c r="U43" s="23"/>
      <c r="V43" s="2"/>
    </row>
    <row r="44" spans="1:22" ht="16.5" thickBot="1">
      <c r="A44" s="15"/>
      <c r="B44" s="15"/>
      <c r="C44" s="15"/>
      <c r="D44" s="15"/>
      <c r="E44" s="15"/>
      <c r="F44" s="14"/>
      <c r="G44" s="15"/>
      <c r="H44" s="15"/>
      <c r="I44" s="14"/>
      <c r="J44" s="14"/>
      <c r="K44" s="14"/>
      <c r="L44" s="24" t="s">
        <v>139</v>
      </c>
      <c r="M44" s="25"/>
      <c r="N44" s="25"/>
      <c r="O44" s="25"/>
      <c r="P44" s="25"/>
      <c r="Q44" s="25"/>
      <c r="R44" s="26" t="s">
        <v>198</v>
      </c>
      <c r="S44" s="27"/>
      <c r="T44" s="26" t="s">
        <v>140</v>
      </c>
      <c r="U44" s="27"/>
      <c r="V44" s="2"/>
    </row>
    <row r="45" spans="1:22" ht="12.75">
      <c r="A45" s="28" t="s">
        <v>0</v>
      </c>
      <c r="B45" s="29"/>
      <c r="C45" s="30"/>
      <c r="D45" s="28" t="s">
        <v>123</v>
      </c>
      <c r="E45" s="31"/>
      <c r="F45" s="28" t="s">
        <v>119</v>
      </c>
      <c r="G45" s="31"/>
      <c r="H45" s="28" t="s">
        <v>120</v>
      </c>
      <c r="I45" s="29"/>
      <c r="J45" s="29"/>
      <c r="K45" s="30"/>
      <c r="L45" s="32" t="s">
        <v>141</v>
      </c>
      <c r="M45" s="33"/>
      <c r="N45" s="32" t="s">
        <v>199</v>
      </c>
      <c r="O45" s="34"/>
      <c r="P45" s="32" t="s">
        <v>142</v>
      </c>
      <c r="Q45" s="33"/>
      <c r="R45" s="35"/>
      <c r="S45" s="36"/>
      <c r="T45" s="35"/>
      <c r="U45" s="36"/>
      <c r="V45" s="2"/>
    </row>
    <row r="46" spans="1:22" ht="12.75">
      <c r="A46" s="37"/>
      <c r="B46" s="38"/>
      <c r="C46" s="11"/>
      <c r="D46" s="37"/>
      <c r="E46" s="39"/>
      <c r="F46" s="37"/>
      <c r="G46" s="39"/>
      <c r="H46" s="37"/>
      <c r="I46" s="38"/>
      <c r="J46" s="38"/>
      <c r="K46" s="11"/>
      <c r="L46" s="37"/>
      <c r="M46" s="39"/>
      <c r="N46" s="37"/>
      <c r="O46" s="11"/>
      <c r="P46" s="37"/>
      <c r="Q46" s="39"/>
      <c r="R46" s="35"/>
      <c r="S46" s="36"/>
      <c r="T46" s="35"/>
      <c r="U46" s="36"/>
      <c r="V46" s="2"/>
    </row>
    <row r="47" spans="1:22" ht="35.25" customHeight="1" thickBot="1">
      <c r="A47" s="37"/>
      <c r="B47" s="38"/>
      <c r="C47" s="11"/>
      <c r="D47" s="37"/>
      <c r="E47" s="39"/>
      <c r="F47" s="37"/>
      <c r="G47" s="39"/>
      <c r="H47" s="37"/>
      <c r="I47" s="38"/>
      <c r="J47" s="38"/>
      <c r="K47" s="11"/>
      <c r="L47" s="37"/>
      <c r="M47" s="39"/>
      <c r="N47" s="37"/>
      <c r="O47" s="11"/>
      <c r="P47" s="37"/>
      <c r="Q47" s="39"/>
      <c r="R47" s="40"/>
      <c r="S47" s="41"/>
      <c r="T47" s="40"/>
      <c r="U47" s="41"/>
      <c r="V47" s="2"/>
    </row>
    <row r="48" spans="1:22" ht="12.75">
      <c r="A48" s="37" t="s">
        <v>7</v>
      </c>
      <c r="B48" s="38" t="s">
        <v>8</v>
      </c>
      <c r="C48" s="11" t="s">
        <v>1</v>
      </c>
      <c r="D48" s="37" t="s">
        <v>124</v>
      </c>
      <c r="E48" s="39" t="s">
        <v>125</v>
      </c>
      <c r="F48" s="37" t="s">
        <v>18</v>
      </c>
      <c r="G48" s="39" t="s">
        <v>19</v>
      </c>
      <c r="H48" s="37" t="s">
        <v>3</v>
      </c>
      <c r="I48" s="38" t="s">
        <v>5</v>
      </c>
      <c r="J48" s="38" t="s">
        <v>4</v>
      </c>
      <c r="K48" s="11" t="s">
        <v>6</v>
      </c>
      <c r="L48" s="37" t="s">
        <v>2</v>
      </c>
      <c r="M48" s="39" t="s">
        <v>19</v>
      </c>
      <c r="N48" s="37" t="s">
        <v>2</v>
      </c>
      <c r="O48" s="11" t="s">
        <v>19</v>
      </c>
      <c r="P48" s="37" t="s">
        <v>2</v>
      </c>
      <c r="Q48" s="11" t="s">
        <v>19</v>
      </c>
      <c r="R48" s="32" t="s">
        <v>2</v>
      </c>
      <c r="S48" s="34" t="s">
        <v>19</v>
      </c>
      <c r="T48" s="32" t="s">
        <v>2</v>
      </c>
      <c r="U48" s="34" t="s">
        <v>19</v>
      </c>
      <c r="V48" s="2"/>
    </row>
    <row r="49" spans="1:22" ht="17.25" customHeight="1" thickBot="1">
      <c r="A49" s="42"/>
      <c r="B49" s="43"/>
      <c r="C49" s="12"/>
      <c r="D49" s="42"/>
      <c r="E49" s="44"/>
      <c r="F49" s="42"/>
      <c r="G49" s="44"/>
      <c r="H49" s="42"/>
      <c r="I49" s="43"/>
      <c r="J49" s="43"/>
      <c r="K49" s="12"/>
      <c r="L49" s="42"/>
      <c r="M49" s="44"/>
      <c r="N49" s="42"/>
      <c r="O49" s="12"/>
      <c r="P49" s="42"/>
      <c r="Q49" s="12"/>
      <c r="R49" s="42"/>
      <c r="S49" s="12"/>
      <c r="T49" s="42"/>
      <c r="U49" s="12"/>
      <c r="V49" s="2"/>
    </row>
    <row r="50" spans="1:22" ht="45.75" customHeight="1">
      <c r="A50" s="69" t="s">
        <v>32</v>
      </c>
      <c r="B50" s="70" t="s">
        <v>33</v>
      </c>
      <c r="C50" s="74" t="s">
        <v>34</v>
      </c>
      <c r="D50" s="63">
        <v>38443</v>
      </c>
      <c r="E50" s="64">
        <v>38807</v>
      </c>
      <c r="F50" s="126">
        <v>48</v>
      </c>
      <c r="G50" s="71">
        <v>39</v>
      </c>
      <c r="H50" s="66">
        <v>36</v>
      </c>
      <c r="I50" s="72">
        <f aca="true" t="shared" si="5" ref="I50:I63">SUM(L50,N50,P50,)</f>
        <v>15</v>
      </c>
      <c r="J50" s="56">
        <v>0.75</v>
      </c>
      <c r="K50" s="13">
        <f aca="true" t="shared" si="6" ref="K50:K63">I50/F50</f>
        <v>0.3125</v>
      </c>
      <c r="L50" s="126">
        <v>9</v>
      </c>
      <c r="M50" s="71">
        <v>8</v>
      </c>
      <c r="N50" s="126">
        <v>2</v>
      </c>
      <c r="O50" s="73">
        <v>1</v>
      </c>
      <c r="P50" s="126">
        <v>4</v>
      </c>
      <c r="Q50" s="73">
        <v>4</v>
      </c>
      <c r="R50" s="126">
        <v>1</v>
      </c>
      <c r="S50" s="73">
        <v>1</v>
      </c>
      <c r="T50" s="126">
        <f aca="true" t="shared" si="7" ref="T50:T63">F50-L50-N50-P50-R50</f>
        <v>32</v>
      </c>
      <c r="U50" s="68">
        <f aca="true" t="shared" si="8" ref="U50:U63">G50-M50-O50-Q50-S50</f>
        <v>25</v>
      </c>
      <c r="V50" s="2"/>
    </row>
    <row r="51" spans="1:22" ht="45.75" customHeight="1">
      <c r="A51" s="69" t="s">
        <v>35</v>
      </c>
      <c r="B51" s="70" t="s">
        <v>36</v>
      </c>
      <c r="C51" s="74" t="s">
        <v>21</v>
      </c>
      <c r="D51" s="63">
        <v>38457</v>
      </c>
      <c r="E51" s="64">
        <v>38821</v>
      </c>
      <c r="F51" s="126">
        <v>56</v>
      </c>
      <c r="G51" s="71">
        <v>8</v>
      </c>
      <c r="H51" s="66">
        <v>28</v>
      </c>
      <c r="I51" s="72">
        <f t="shared" si="5"/>
        <v>25</v>
      </c>
      <c r="J51" s="56">
        <v>0.5</v>
      </c>
      <c r="K51" s="13">
        <f t="shared" si="6"/>
        <v>0.44642857142857145</v>
      </c>
      <c r="L51" s="126">
        <v>21</v>
      </c>
      <c r="M51" s="71">
        <v>1</v>
      </c>
      <c r="N51" s="126">
        <v>4</v>
      </c>
      <c r="O51" s="73">
        <v>1</v>
      </c>
      <c r="P51" s="126">
        <v>0</v>
      </c>
      <c r="Q51" s="73">
        <v>0</v>
      </c>
      <c r="R51" s="126">
        <v>0</v>
      </c>
      <c r="S51" s="73">
        <v>0</v>
      </c>
      <c r="T51" s="126">
        <f t="shared" si="7"/>
        <v>31</v>
      </c>
      <c r="U51" s="68">
        <f t="shared" si="8"/>
        <v>6</v>
      </c>
      <c r="V51" s="2"/>
    </row>
    <row r="52" spans="1:22" ht="45.75" customHeight="1">
      <c r="A52" s="69" t="s">
        <v>37</v>
      </c>
      <c r="B52" s="70" t="s">
        <v>38</v>
      </c>
      <c r="C52" s="74" t="s">
        <v>39</v>
      </c>
      <c r="D52" s="63">
        <v>38457</v>
      </c>
      <c r="E52" s="64">
        <v>38821</v>
      </c>
      <c r="F52" s="126">
        <v>22</v>
      </c>
      <c r="G52" s="71">
        <v>0</v>
      </c>
      <c r="H52" s="66">
        <v>11</v>
      </c>
      <c r="I52" s="72">
        <f t="shared" si="5"/>
        <v>5</v>
      </c>
      <c r="J52" s="56">
        <v>0.5</v>
      </c>
      <c r="K52" s="13">
        <f t="shared" si="6"/>
        <v>0.22727272727272727</v>
      </c>
      <c r="L52" s="126">
        <v>4</v>
      </c>
      <c r="M52" s="71">
        <v>0</v>
      </c>
      <c r="N52" s="126">
        <v>0</v>
      </c>
      <c r="O52" s="73">
        <v>0</v>
      </c>
      <c r="P52" s="126">
        <v>1</v>
      </c>
      <c r="Q52" s="73">
        <v>0</v>
      </c>
      <c r="R52" s="126">
        <v>3</v>
      </c>
      <c r="S52" s="73">
        <v>0</v>
      </c>
      <c r="T52" s="126">
        <f t="shared" si="7"/>
        <v>14</v>
      </c>
      <c r="U52" s="68">
        <f t="shared" si="8"/>
        <v>0</v>
      </c>
      <c r="V52" s="2"/>
    </row>
    <row r="53" spans="1:22" ht="45.75" customHeight="1">
      <c r="A53" s="69" t="s">
        <v>37</v>
      </c>
      <c r="B53" s="70" t="s">
        <v>40</v>
      </c>
      <c r="C53" s="74" t="s">
        <v>41</v>
      </c>
      <c r="D53" s="63">
        <v>38457</v>
      </c>
      <c r="E53" s="64">
        <v>38821</v>
      </c>
      <c r="F53" s="126">
        <v>22</v>
      </c>
      <c r="G53" s="71">
        <v>1</v>
      </c>
      <c r="H53" s="66">
        <v>11</v>
      </c>
      <c r="I53" s="72">
        <f t="shared" si="5"/>
        <v>5</v>
      </c>
      <c r="J53" s="56">
        <v>0.5</v>
      </c>
      <c r="K53" s="13">
        <f t="shared" si="6"/>
        <v>0.22727272727272727</v>
      </c>
      <c r="L53" s="126">
        <v>4</v>
      </c>
      <c r="M53" s="71">
        <v>0</v>
      </c>
      <c r="N53" s="126">
        <v>1</v>
      </c>
      <c r="O53" s="73">
        <v>1</v>
      </c>
      <c r="P53" s="126">
        <v>0</v>
      </c>
      <c r="Q53" s="73">
        <v>0</v>
      </c>
      <c r="R53" s="126">
        <v>0</v>
      </c>
      <c r="S53" s="73">
        <v>0</v>
      </c>
      <c r="T53" s="126">
        <f t="shared" si="7"/>
        <v>17</v>
      </c>
      <c r="U53" s="68">
        <f t="shared" si="8"/>
        <v>0</v>
      </c>
      <c r="V53" s="2"/>
    </row>
    <row r="54" spans="1:22" ht="45.75" customHeight="1">
      <c r="A54" s="69" t="s">
        <v>42</v>
      </c>
      <c r="B54" s="70" t="s">
        <v>43</v>
      </c>
      <c r="C54" s="74" t="s">
        <v>41</v>
      </c>
      <c r="D54" s="63">
        <v>38443</v>
      </c>
      <c r="E54" s="64">
        <v>38807</v>
      </c>
      <c r="F54" s="126">
        <v>21</v>
      </c>
      <c r="G54" s="71">
        <v>0</v>
      </c>
      <c r="H54" s="66">
        <v>11</v>
      </c>
      <c r="I54" s="72">
        <f t="shared" si="5"/>
        <v>4</v>
      </c>
      <c r="J54" s="56">
        <v>0.5</v>
      </c>
      <c r="K54" s="13">
        <f t="shared" si="6"/>
        <v>0.19047619047619047</v>
      </c>
      <c r="L54" s="126">
        <v>2</v>
      </c>
      <c r="M54" s="71">
        <v>0</v>
      </c>
      <c r="N54" s="126">
        <v>2</v>
      </c>
      <c r="O54" s="73">
        <v>0</v>
      </c>
      <c r="P54" s="126">
        <v>0</v>
      </c>
      <c r="Q54" s="73">
        <v>0</v>
      </c>
      <c r="R54" s="126">
        <v>0</v>
      </c>
      <c r="S54" s="73">
        <v>0</v>
      </c>
      <c r="T54" s="126">
        <f t="shared" si="7"/>
        <v>17</v>
      </c>
      <c r="U54" s="68">
        <f t="shared" si="8"/>
        <v>0</v>
      </c>
      <c r="V54" s="2"/>
    </row>
    <row r="55" spans="1:22" ht="45.75" customHeight="1">
      <c r="A55" s="69" t="s">
        <v>42</v>
      </c>
      <c r="B55" s="70" t="s">
        <v>44</v>
      </c>
      <c r="C55" s="74" t="s">
        <v>45</v>
      </c>
      <c r="D55" s="63">
        <v>38443</v>
      </c>
      <c r="E55" s="64">
        <v>38807</v>
      </c>
      <c r="F55" s="126">
        <v>16</v>
      </c>
      <c r="G55" s="71">
        <v>0</v>
      </c>
      <c r="H55" s="66">
        <v>8</v>
      </c>
      <c r="I55" s="72">
        <f t="shared" si="5"/>
        <v>2</v>
      </c>
      <c r="J55" s="56">
        <v>0.5</v>
      </c>
      <c r="K55" s="13">
        <f t="shared" si="6"/>
        <v>0.125</v>
      </c>
      <c r="L55" s="126">
        <v>2</v>
      </c>
      <c r="M55" s="71">
        <v>0</v>
      </c>
      <c r="N55" s="126">
        <v>0</v>
      </c>
      <c r="O55" s="73">
        <v>0</v>
      </c>
      <c r="P55" s="126">
        <v>0</v>
      </c>
      <c r="Q55" s="73">
        <v>0</v>
      </c>
      <c r="R55" s="126">
        <v>0</v>
      </c>
      <c r="S55" s="73">
        <v>0</v>
      </c>
      <c r="T55" s="126">
        <f t="shared" si="7"/>
        <v>14</v>
      </c>
      <c r="U55" s="68">
        <f t="shared" si="8"/>
        <v>0</v>
      </c>
      <c r="V55" s="2"/>
    </row>
    <row r="56" spans="1:22" ht="45.75" customHeight="1">
      <c r="A56" s="69" t="s">
        <v>46</v>
      </c>
      <c r="B56" s="70" t="s">
        <v>47</v>
      </c>
      <c r="C56" s="74" t="s">
        <v>48</v>
      </c>
      <c r="D56" s="63">
        <v>38473</v>
      </c>
      <c r="E56" s="64">
        <v>38837</v>
      </c>
      <c r="F56" s="126">
        <v>40</v>
      </c>
      <c r="G56" s="71">
        <v>34</v>
      </c>
      <c r="H56" s="66">
        <v>18</v>
      </c>
      <c r="I56" s="72">
        <f t="shared" si="5"/>
        <v>23</v>
      </c>
      <c r="J56" s="56">
        <v>0.45</v>
      </c>
      <c r="K56" s="13">
        <f t="shared" si="6"/>
        <v>0.575</v>
      </c>
      <c r="L56" s="126">
        <v>13</v>
      </c>
      <c r="M56" s="71">
        <v>13</v>
      </c>
      <c r="N56" s="126">
        <v>8</v>
      </c>
      <c r="O56" s="73">
        <v>7</v>
      </c>
      <c r="P56" s="126">
        <v>2</v>
      </c>
      <c r="Q56" s="73">
        <v>1</v>
      </c>
      <c r="R56" s="126">
        <v>0</v>
      </c>
      <c r="S56" s="73">
        <v>0</v>
      </c>
      <c r="T56" s="126">
        <f t="shared" si="7"/>
        <v>17</v>
      </c>
      <c r="U56" s="68">
        <f t="shared" si="8"/>
        <v>13</v>
      </c>
      <c r="V56" s="2"/>
    </row>
    <row r="57" spans="1:22" ht="45.75" customHeight="1">
      <c r="A57" s="69" t="s">
        <v>54</v>
      </c>
      <c r="B57" s="70" t="s">
        <v>55</v>
      </c>
      <c r="C57" s="74" t="s">
        <v>56</v>
      </c>
      <c r="D57" s="63">
        <v>38596</v>
      </c>
      <c r="E57" s="64">
        <v>38776</v>
      </c>
      <c r="F57" s="126">
        <v>10</v>
      </c>
      <c r="G57" s="71">
        <v>10</v>
      </c>
      <c r="H57" s="66">
        <v>8</v>
      </c>
      <c r="I57" s="72">
        <f t="shared" si="5"/>
        <v>7</v>
      </c>
      <c r="J57" s="56">
        <v>0.8</v>
      </c>
      <c r="K57" s="13">
        <f t="shared" si="6"/>
        <v>0.7</v>
      </c>
      <c r="L57" s="126">
        <v>2</v>
      </c>
      <c r="M57" s="71">
        <v>2</v>
      </c>
      <c r="N57" s="126">
        <v>5</v>
      </c>
      <c r="O57" s="73">
        <v>5</v>
      </c>
      <c r="P57" s="126">
        <v>0</v>
      </c>
      <c r="Q57" s="73">
        <v>0</v>
      </c>
      <c r="R57" s="126">
        <v>0</v>
      </c>
      <c r="S57" s="73">
        <v>0</v>
      </c>
      <c r="T57" s="126">
        <f t="shared" si="7"/>
        <v>3</v>
      </c>
      <c r="U57" s="68">
        <f t="shared" si="8"/>
        <v>3</v>
      </c>
      <c r="V57" s="2"/>
    </row>
    <row r="58" spans="1:22" ht="45.75" customHeight="1">
      <c r="A58" s="69" t="s">
        <v>155</v>
      </c>
      <c r="B58" s="70" t="s">
        <v>156</v>
      </c>
      <c r="C58" s="74" t="s">
        <v>60</v>
      </c>
      <c r="D58" s="79">
        <v>38504</v>
      </c>
      <c r="E58" s="80">
        <v>38990</v>
      </c>
      <c r="F58" s="127">
        <v>65</v>
      </c>
      <c r="G58" s="71">
        <v>2</v>
      </c>
      <c r="H58" s="66">
        <v>33</v>
      </c>
      <c r="I58" s="72">
        <f t="shared" si="5"/>
        <v>22</v>
      </c>
      <c r="J58" s="56">
        <v>0.5</v>
      </c>
      <c r="K58" s="13">
        <f t="shared" si="6"/>
        <v>0.3384615384615385</v>
      </c>
      <c r="L58" s="126">
        <v>22</v>
      </c>
      <c r="M58" s="71">
        <v>0</v>
      </c>
      <c r="N58" s="126">
        <v>0</v>
      </c>
      <c r="O58" s="73">
        <v>0</v>
      </c>
      <c r="P58" s="126">
        <v>0</v>
      </c>
      <c r="Q58" s="73">
        <v>0</v>
      </c>
      <c r="R58" s="126">
        <v>0</v>
      </c>
      <c r="S58" s="73">
        <v>0</v>
      </c>
      <c r="T58" s="126">
        <f t="shared" si="7"/>
        <v>43</v>
      </c>
      <c r="U58" s="68">
        <f t="shared" si="8"/>
        <v>2</v>
      </c>
      <c r="V58" s="2"/>
    </row>
    <row r="59" spans="1:22" ht="45.75" customHeight="1">
      <c r="A59" s="69" t="s">
        <v>191</v>
      </c>
      <c r="B59" s="70" t="s">
        <v>174</v>
      </c>
      <c r="C59" s="74" t="s">
        <v>158</v>
      </c>
      <c r="D59" s="79">
        <v>38670</v>
      </c>
      <c r="E59" s="80">
        <v>39113</v>
      </c>
      <c r="F59" s="127" t="s">
        <v>169</v>
      </c>
      <c r="G59" s="71"/>
      <c r="H59" s="66"/>
      <c r="I59" s="72"/>
      <c r="J59" s="56"/>
      <c r="K59" s="13"/>
      <c r="L59" s="126"/>
      <c r="M59" s="71"/>
      <c r="N59" s="126"/>
      <c r="O59" s="73"/>
      <c r="P59" s="126"/>
      <c r="Q59" s="73"/>
      <c r="R59" s="126"/>
      <c r="S59" s="73"/>
      <c r="T59" s="126"/>
      <c r="U59" s="68"/>
      <c r="V59" s="2"/>
    </row>
    <row r="60" spans="1:22" ht="45.75" customHeight="1">
      <c r="A60" s="69" t="s">
        <v>85</v>
      </c>
      <c r="B60" s="70" t="s">
        <v>86</v>
      </c>
      <c r="C60" s="74" t="s">
        <v>21</v>
      </c>
      <c r="D60" s="63">
        <v>38640</v>
      </c>
      <c r="E60" s="64">
        <v>38821</v>
      </c>
      <c r="F60" s="126">
        <v>12</v>
      </c>
      <c r="G60" s="71">
        <v>0</v>
      </c>
      <c r="H60" s="66">
        <v>5</v>
      </c>
      <c r="I60" s="72">
        <f t="shared" si="5"/>
        <v>2</v>
      </c>
      <c r="J60" s="56">
        <v>0.45</v>
      </c>
      <c r="K60" s="13">
        <f t="shared" si="6"/>
        <v>0.16666666666666666</v>
      </c>
      <c r="L60" s="126">
        <v>2</v>
      </c>
      <c r="M60" s="71">
        <v>0</v>
      </c>
      <c r="N60" s="126">
        <v>0</v>
      </c>
      <c r="O60" s="73">
        <v>0</v>
      </c>
      <c r="P60" s="126">
        <v>0</v>
      </c>
      <c r="Q60" s="73">
        <v>0</v>
      </c>
      <c r="R60" s="126">
        <v>0</v>
      </c>
      <c r="S60" s="73">
        <v>0</v>
      </c>
      <c r="T60" s="126">
        <f t="shared" si="7"/>
        <v>10</v>
      </c>
      <c r="U60" s="68">
        <f t="shared" si="8"/>
        <v>0</v>
      </c>
      <c r="V60" s="2"/>
    </row>
    <row r="61" spans="1:22" ht="45.75" customHeight="1">
      <c r="A61" s="69" t="s">
        <v>87</v>
      </c>
      <c r="B61" s="70" t="s">
        <v>88</v>
      </c>
      <c r="C61" s="74" t="s">
        <v>60</v>
      </c>
      <c r="D61" s="63">
        <v>38626</v>
      </c>
      <c r="E61" s="64">
        <v>38717</v>
      </c>
      <c r="F61" s="126">
        <v>14</v>
      </c>
      <c r="G61" s="71">
        <v>7</v>
      </c>
      <c r="H61" s="66">
        <v>8</v>
      </c>
      <c r="I61" s="72">
        <f t="shared" si="5"/>
        <v>2</v>
      </c>
      <c r="J61" s="56">
        <v>0.6</v>
      </c>
      <c r="K61" s="13">
        <f t="shared" si="6"/>
        <v>0.14285714285714285</v>
      </c>
      <c r="L61" s="126">
        <v>2</v>
      </c>
      <c r="M61" s="71">
        <v>1</v>
      </c>
      <c r="N61" s="126">
        <v>0</v>
      </c>
      <c r="O61" s="73">
        <v>0</v>
      </c>
      <c r="P61" s="126">
        <v>0</v>
      </c>
      <c r="Q61" s="73">
        <v>0</v>
      </c>
      <c r="R61" s="126">
        <v>0</v>
      </c>
      <c r="S61" s="73">
        <v>0</v>
      </c>
      <c r="T61" s="126">
        <f t="shared" si="7"/>
        <v>12</v>
      </c>
      <c r="U61" s="68">
        <f t="shared" si="8"/>
        <v>6</v>
      </c>
      <c r="V61" s="2"/>
    </row>
    <row r="62" spans="1:22" ht="45.75" customHeight="1">
      <c r="A62" s="76" t="s">
        <v>175</v>
      </c>
      <c r="B62" s="70" t="s">
        <v>176</v>
      </c>
      <c r="C62" s="74" t="s">
        <v>177</v>
      </c>
      <c r="D62" s="79">
        <v>38640</v>
      </c>
      <c r="E62" s="80">
        <v>39004</v>
      </c>
      <c r="F62" s="127">
        <v>10</v>
      </c>
      <c r="G62" s="71">
        <v>8</v>
      </c>
      <c r="H62" s="66">
        <v>8</v>
      </c>
      <c r="I62" s="72">
        <f t="shared" si="5"/>
        <v>7</v>
      </c>
      <c r="J62" s="56">
        <v>0.6</v>
      </c>
      <c r="K62" s="13">
        <f t="shared" si="6"/>
        <v>0.7</v>
      </c>
      <c r="L62" s="126">
        <v>2</v>
      </c>
      <c r="M62" s="71">
        <v>2</v>
      </c>
      <c r="N62" s="126">
        <v>4</v>
      </c>
      <c r="O62" s="73">
        <v>3</v>
      </c>
      <c r="P62" s="126">
        <v>1</v>
      </c>
      <c r="Q62" s="73">
        <v>1</v>
      </c>
      <c r="R62" s="126">
        <v>0</v>
      </c>
      <c r="S62" s="73">
        <v>0</v>
      </c>
      <c r="T62" s="126">
        <f t="shared" si="7"/>
        <v>3</v>
      </c>
      <c r="U62" s="68">
        <f t="shared" si="8"/>
        <v>2</v>
      </c>
      <c r="V62" s="2"/>
    </row>
    <row r="63" spans="1:22" ht="45.75" customHeight="1">
      <c r="A63" s="69" t="s">
        <v>145</v>
      </c>
      <c r="B63" s="70" t="s">
        <v>146</v>
      </c>
      <c r="C63" s="74" t="s">
        <v>21</v>
      </c>
      <c r="D63" s="63">
        <v>38640</v>
      </c>
      <c r="E63" s="64">
        <v>39004</v>
      </c>
      <c r="F63" s="126">
        <v>29</v>
      </c>
      <c r="G63" s="71">
        <v>1</v>
      </c>
      <c r="H63" s="66">
        <v>15</v>
      </c>
      <c r="I63" s="72">
        <f t="shared" si="5"/>
        <v>13</v>
      </c>
      <c r="J63" s="56">
        <v>0.5</v>
      </c>
      <c r="K63" s="13">
        <f t="shared" si="6"/>
        <v>0.4482758620689655</v>
      </c>
      <c r="L63" s="126">
        <v>11</v>
      </c>
      <c r="M63" s="71">
        <v>0</v>
      </c>
      <c r="N63" s="126">
        <v>2</v>
      </c>
      <c r="O63" s="73">
        <v>0</v>
      </c>
      <c r="P63" s="126">
        <v>0</v>
      </c>
      <c r="Q63" s="73">
        <v>0</v>
      </c>
      <c r="R63" s="126">
        <v>0</v>
      </c>
      <c r="S63" s="73">
        <v>0</v>
      </c>
      <c r="T63" s="126">
        <f t="shared" si="7"/>
        <v>16</v>
      </c>
      <c r="U63" s="68">
        <f t="shared" si="8"/>
        <v>1</v>
      </c>
      <c r="V63" s="2"/>
    </row>
    <row r="64" spans="1:22" ht="55.5" customHeight="1">
      <c r="A64" s="69" t="s">
        <v>150</v>
      </c>
      <c r="B64" s="70" t="s">
        <v>151</v>
      </c>
      <c r="C64" s="74" t="s">
        <v>21</v>
      </c>
      <c r="D64" s="63">
        <v>38621</v>
      </c>
      <c r="E64" s="64">
        <v>38960</v>
      </c>
      <c r="F64" s="126">
        <v>13</v>
      </c>
      <c r="G64" s="71">
        <v>2</v>
      </c>
      <c r="H64" s="66">
        <v>7</v>
      </c>
      <c r="I64" s="72">
        <f>SUM(L64,N64,P64,)</f>
        <v>8</v>
      </c>
      <c r="J64" s="56">
        <v>0.55</v>
      </c>
      <c r="K64" s="13">
        <f>I64/F64</f>
        <v>0.6153846153846154</v>
      </c>
      <c r="L64" s="126">
        <v>6</v>
      </c>
      <c r="M64" s="71">
        <v>2</v>
      </c>
      <c r="N64" s="126">
        <v>0</v>
      </c>
      <c r="O64" s="73">
        <v>0</v>
      </c>
      <c r="P64" s="126">
        <v>2</v>
      </c>
      <c r="Q64" s="73">
        <v>0</v>
      </c>
      <c r="R64" s="126">
        <v>0</v>
      </c>
      <c r="S64" s="73">
        <v>0</v>
      </c>
      <c r="T64" s="126">
        <f>F64-L64-N64-P64-R64</f>
        <v>5</v>
      </c>
      <c r="U64" s="68">
        <f>G64-M64-O64-Q64-S64</f>
        <v>0</v>
      </c>
      <c r="V64" s="2"/>
    </row>
    <row r="65" spans="1:22" ht="15.75">
      <c r="A65" s="81"/>
      <c r="B65" s="81"/>
      <c r="C65" s="81"/>
      <c r="D65" s="75"/>
      <c r="E65" s="75"/>
      <c r="F65" s="128"/>
      <c r="G65" s="82"/>
      <c r="H65" s="83"/>
      <c r="I65" s="128"/>
      <c r="J65" s="58"/>
      <c r="K65" s="58"/>
      <c r="L65" s="128"/>
      <c r="M65" s="82"/>
      <c r="N65" s="128"/>
      <c r="O65" s="82"/>
      <c r="P65" s="128"/>
      <c r="Q65" s="82"/>
      <c r="R65" s="128"/>
      <c r="S65" s="82"/>
      <c r="T65" s="128"/>
      <c r="U65" s="82"/>
      <c r="V65" s="2"/>
    </row>
    <row r="66" spans="1:22" ht="30" customHeight="1">
      <c r="A66" s="54" t="s">
        <v>117</v>
      </c>
      <c r="B66" s="54"/>
      <c r="C66" s="54"/>
      <c r="D66" s="54"/>
      <c r="E66" s="54"/>
      <c r="F66" s="54">
        <f>SUM(F50:F65)</f>
        <v>378</v>
      </c>
      <c r="G66" s="54">
        <f>SUM(G50:G65)</f>
        <v>112</v>
      </c>
      <c r="H66" s="55">
        <f>SUM(H50:H65)</f>
        <v>207</v>
      </c>
      <c r="I66" s="54">
        <f>SUM(I50:I65)</f>
        <v>140</v>
      </c>
      <c r="J66" s="56">
        <f>H66/F66</f>
        <v>0.5476190476190477</v>
      </c>
      <c r="K66" s="56">
        <f>I66/F66</f>
        <v>0.37037037037037035</v>
      </c>
      <c r="L66" s="54">
        <f aca="true" t="shared" si="9" ref="L66:U66">SUM(L50:L65)</f>
        <v>102</v>
      </c>
      <c r="M66" s="54">
        <f t="shared" si="9"/>
        <v>29</v>
      </c>
      <c r="N66" s="54">
        <f t="shared" si="9"/>
        <v>28</v>
      </c>
      <c r="O66" s="54">
        <f t="shared" si="9"/>
        <v>18</v>
      </c>
      <c r="P66" s="54">
        <f t="shared" si="9"/>
        <v>10</v>
      </c>
      <c r="Q66" s="54">
        <f t="shared" si="9"/>
        <v>6</v>
      </c>
      <c r="R66" s="54">
        <f t="shared" si="9"/>
        <v>4</v>
      </c>
      <c r="S66" s="54">
        <f t="shared" si="9"/>
        <v>1</v>
      </c>
      <c r="T66" s="54">
        <f t="shared" si="9"/>
        <v>234</v>
      </c>
      <c r="U66" s="54">
        <f t="shared" si="9"/>
        <v>58</v>
      </c>
      <c r="V66" s="4"/>
    </row>
    <row r="67" spans="1:22" ht="15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2"/>
    </row>
    <row r="68" spans="1:22" ht="16.5" thickBo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2"/>
    </row>
    <row r="69" spans="1:22" ht="16.5" thickBot="1">
      <c r="A69" s="17" t="s">
        <v>113</v>
      </c>
      <c r="B69" s="59" t="s">
        <v>114</v>
      </c>
      <c r="C69" s="60"/>
      <c r="D69" s="19"/>
      <c r="E69" s="20"/>
      <c r="F69" s="123"/>
      <c r="G69" s="20"/>
      <c r="H69" s="15"/>
      <c r="I69" s="14"/>
      <c r="J69" s="14"/>
      <c r="K69" s="14"/>
      <c r="L69" s="21" t="s">
        <v>138</v>
      </c>
      <c r="M69" s="22"/>
      <c r="N69" s="22"/>
      <c r="O69" s="22"/>
      <c r="P69" s="22"/>
      <c r="Q69" s="22"/>
      <c r="R69" s="22"/>
      <c r="S69" s="22"/>
      <c r="T69" s="22"/>
      <c r="U69" s="23"/>
      <c r="V69" s="2"/>
    </row>
    <row r="70" spans="1:22" ht="16.5" thickBot="1">
      <c r="A70" s="15"/>
      <c r="B70" s="15"/>
      <c r="C70" s="15"/>
      <c r="D70" s="15"/>
      <c r="E70" s="15"/>
      <c r="F70" s="14"/>
      <c r="G70" s="15"/>
      <c r="H70" s="15"/>
      <c r="I70" s="14"/>
      <c r="J70" s="14"/>
      <c r="K70" s="14"/>
      <c r="L70" s="24" t="s">
        <v>139</v>
      </c>
      <c r="M70" s="25"/>
      <c r="N70" s="25"/>
      <c r="O70" s="25"/>
      <c r="P70" s="25"/>
      <c r="Q70" s="25"/>
      <c r="R70" s="26" t="s">
        <v>198</v>
      </c>
      <c r="S70" s="27"/>
      <c r="T70" s="26" t="s">
        <v>140</v>
      </c>
      <c r="U70" s="27"/>
      <c r="V70" s="2"/>
    </row>
    <row r="71" spans="1:22" ht="12.75">
      <c r="A71" s="28" t="s">
        <v>0</v>
      </c>
      <c r="B71" s="29"/>
      <c r="C71" s="30"/>
      <c r="D71" s="28" t="s">
        <v>123</v>
      </c>
      <c r="E71" s="31"/>
      <c r="F71" s="28" t="s">
        <v>119</v>
      </c>
      <c r="G71" s="31"/>
      <c r="H71" s="28" t="s">
        <v>120</v>
      </c>
      <c r="I71" s="29"/>
      <c r="J71" s="29"/>
      <c r="K71" s="30"/>
      <c r="L71" s="32" t="s">
        <v>141</v>
      </c>
      <c r="M71" s="33"/>
      <c r="N71" s="32" t="s">
        <v>199</v>
      </c>
      <c r="O71" s="34"/>
      <c r="P71" s="32" t="s">
        <v>142</v>
      </c>
      <c r="Q71" s="33"/>
      <c r="R71" s="35"/>
      <c r="S71" s="36"/>
      <c r="T71" s="35"/>
      <c r="U71" s="36"/>
      <c r="V71" s="2"/>
    </row>
    <row r="72" spans="1:22" ht="12.75">
      <c r="A72" s="37"/>
      <c r="B72" s="38"/>
      <c r="C72" s="11"/>
      <c r="D72" s="37"/>
      <c r="E72" s="39"/>
      <c r="F72" s="37"/>
      <c r="G72" s="39"/>
      <c r="H72" s="37"/>
      <c r="I72" s="38"/>
      <c r="J72" s="38"/>
      <c r="K72" s="11"/>
      <c r="L72" s="37"/>
      <c r="M72" s="39"/>
      <c r="N72" s="37"/>
      <c r="O72" s="11"/>
      <c r="P72" s="37"/>
      <c r="Q72" s="39"/>
      <c r="R72" s="35"/>
      <c r="S72" s="36"/>
      <c r="T72" s="35"/>
      <c r="U72" s="36"/>
      <c r="V72" s="2"/>
    </row>
    <row r="73" spans="1:22" ht="35.25" customHeight="1" thickBot="1">
      <c r="A73" s="37"/>
      <c r="B73" s="38"/>
      <c r="C73" s="11"/>
      <c r="D73" s="37"/>
      <c r="E73" s="39"/>
      <c r="F73" s="37"/>
      <c r="G73" s="39"/>
      <c r="H73" s="37"/>
      <c r="I73" s="38"/>
      <c r="J73" s="38"/>
      <c r="K73" s="11"/>
      <c r="L73" s="37"/>
      <c r="M73" s="39"/>
      <c r="N73" s="37"/>
      <c r="O73" s="11"/>
      <c r="P73" s="37"/>
      <c r="Q73" s="39"/>
      <c r="R73" s="40"/>
      <c r="S73" s="41"/>
      <c r="T73" s="40"/>
      <c r="U73" s="41"/>
      <c r="V73" s="2"/>
    </row>
    <row r="74" spans="1:22" ht="12.75">
      <c r="A74" s="37" t="s">
        <v>7</v>
      </c>
      <c r="B74" s="38" t="s">
        <v>8</v>
      </c>
      <c r="C74" s="11" t="s">
        <v>1</v>
      </c>
      <c r="D74" s="37" t="s">
        <v>124</v>
      </c>
      <c r="E74" s="39" t="s">
        <v>125</v>
      </c>
      <c r="F74" s="37" t="s">
        <v>18</v>
      </c>
      <c r="G74" s="39" t="s">
        <v>19</v>
      </c>
      <c r="H74" s="37" t="s">
        <v>3</v>
      </c>
      <c r="I74" s="38" t="s">
        <v>5</v>
      </c>
      <c r="J74" s="38" t="s">
        <v>4</v>
      </c>
      <c r="K74" s="11" t="s">
        <v>6</v>
      </c>
      <c r="L74" s="37" t="s">
        <v>2</v>
      </c>
      <c r="M74" s="39" t="s">
        <v>19</v>
      </c>
      <c r="N74" s="37" t="s">
        <v>2</v>
      </c>
      <c r="O74" s="11" t="s">
        <v>19</v>
      </c>
      <c r="P74" s="37" t="s">
        <v>2</v>
      </c>
      <c r="Q74" s="11" t="s">
        <v>19</v>
      </c>
      <c r="R74" s="32" t="s">
        <v>2</v>
      </c>
      <c r="S74" s="34" t="s">
        <v>19</v>
      </c>
      <c r="T74" s="32" t="s">
        <v>2</v>
      </c>
      <c r="U74" s="34" t="s">
        <v>19</v>
      </c>
      <c r="V74" s="2"/>
    </row>
    <row r="75" spans="1:22" ht="17.25" customHeight="1" thickBot="1">
      <c r="A75" s="42"/>
      <c r="B75" s="43"/>
      <c r="C75" s="12"/>
      <c r="D75" s="42"/>
      <c r="E75" s="44"/>
      <c r="F75" s="42"/>
      <c r="G75" s="44"/>
      <c r="H75" s="42"/>
      <c r="I75" s="43"/>
      <c r="J75" s="43"/>
      <c r="K75" s="12"/>
      <c r="L75" s="42"/>
      <c r="M75" s="44"/>
      <c r="N75" s="42"/>
      <c r="O75" s="12"/>
      <c r="P75" s="42"/>
      <c r="Q75" s="12"/>
      <c r="R75" s="42"/>
      <c r="S75" s="12"/>
      <c r="T75" s="42"/>
      <c r="U75" s="12"/>
      <c r="V75" s="2"/>
    </row>
    <row r="76" spans="1:22" ht="12.75">
      <c r="A76" s="45" t="s">
        <v>51</v>
      </c>
      <c r="B76" s="46" t="s">
        <v>52</v>
      </c>
      <c r="C76" s="85" t="s">
        <v>53</v>
      </c>
      <c r="D76" s="47">
        <v>38412</v>
      </c>
      <c r="E76" s="48">
        <v>38776</v>
      </c>
      <c r="F76" s="124">
        <v>39</v>
      </c>
      <c r="G76" s="50">
        <v>8</v>
      </c>
      <c r="H76" s="51">
        <f>F76*J76</f>
        <v>7.800000000000001</v>
      </c>
      <c r="I76" s="138">
        <f>SUM(L76,N76,P76,)</f>
        <v>7</v>
      </c>
      <c r="J76" s="133">
        <v>0.2</v>
      </c>
      <c r="K76" s="135">
        <f>I76/F76</f>
        <v>0.1794871794871795</v>
      </c>
      <c r="L76" s="124">
        <v>2</v>
      </c>
      <c r="M76" s="50">
        <v>1</v>
      </c>
      <c r="N76" s="124">
        <v>1</v>
      </c>
      <c r="O76" s="52">
        <v>1</v>
      </c>
      <c r="P76" s="124">
        <v>4</v>
      </c>
      <c r="Q76" s="52">
        <v>0</v>
      </c>
      <c r="R76" s="124">
        <v>0</v>
      </c>
      <c r="S76" s="52">
        <v>0</v>
      </c>
      <c r="T76" s="124">
        <f>F76-L76-N76-P76-R76</f>
        <v>32</v>
      </c>
      <c r="U76" s="49">
        <f>G76-M76-O76-Q76-S76</f>
        <v>6</v>
      </c>
      <c r="V76" s="2"/>
    </row>
    <row r="77" spans="1:22" ht="24" customHeight="1">
      <c r="A77" s="45"/>
      <c r="B77" s="46"/>
      <c r="C77" s="86"/>
      <c r="D77" s="47"/>
      <c r="E77" s="48"/>
      <c r="F77" s="124"/>
      <c r="G77" s="50"/>
      <c r="H77" s="51"/>
      <c r="I77" s="138"/>
      <c r="J77" s="133"/>
      <c r="K77" s="135"/>
      <c r="L77" s="124"/>
      <c r="M77" s="50"/>
      <c r="N77" s="124"/>
      <c r="O77" s="52"/>
      <c r="P77" s="124"/>
      <c r="Q77" s="52"/>
      <c r="R77" s="124"/>
      <c r="S77" s="52"/>
      <c r="T77" s="124"/>
      <c r="U77" s="49"/>
      <c r="V77" s="2"/>
    </row>
    <row r="78" spans="1:22" ht="15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2"/>
    </row>
    <row r="79" spans="1:22" ht="30" customHeight="1">
      <c r="A79" s="54" t="s">
        <v>117</v>
      </c>
      <c r="B79" s="54"/>
      <c r="C79" s="54"/>
      <c r="D79" s="54"/>
      <c r="E79" s="54"/>
      <c r="F79" s="54">
        <f>SUM(F76:F78)</f>
        <v>39</v>
      </c>
      <c r="G79" s="54">
        <f>SUM(G76:G78)</f>
        <v>8</v>
      </c>
      <c r="H79" s="55">
        <f>SUM(H76:H78)</f>
        <v>7.800000000000001</v>
      </c>
      <c r="I79" s="54">
        <f>SUM(I76:I78)</f>
        <v>7</v>
      </c>
      <c r="J79" s="56">
        <f>H79/F79</f>
        <v>0.2</v>
      </c>
      <c r="K79" s="56">
        <f>I79/F79</f>
        <v>0.1794871794871795</v>
      </c>
      <c r="L79" s="54">
        <f aca="true" t="shared" si="10" ref="L79:U79">SUM(L76:L78)</f>
        <v>2</v>
      </c>
      <c r="M79" s="54">
        <f t="shared" si="10"/>
        <v>1</v>
      </c>
      <c r="N79" s="54">
        <f t="shared" si="10"/>
        <v>1</v>
      </c>
      <c r="O79" s="54">
        <f t="shared" si="10"/>
        <v>1</v>
      </c>
      <c r="P79" s="54">
        <f t="shared" si="10"/>
        <v>4</v>
      </c>
      <c r="Q79" s="54">
        <f t="shared" si="10"/>
        <v>0</v>
      </c>
      <c r="R79" s="54">
        <f t="shared" si="10"/>
        <v>0</v>
      </c>
      <c r="S79" s="54">
        <f t="shared" si="10"/>
        <v>0</v>
      </c>
      <c r="T79" s="54">
        <f t="shared" si="10"/>
        <v>32</v>
      </c>
      <c r="U79" s="54">
        <f t="shared" si="10"/>
        <v>6</v>
      </c>
      <c r="V79" s="4"/>
    </row>
    <row r="80" spans="1:22" ht="15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2"/>
    </row>
    <row r="81" spans="1:22" ht="15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2"/>
    </row>
    <row r="82" spans="1:22" ht="3.75" customHeight="1" thickBo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2"/>
    </row>
    <row r="83" spans="1:22" ht="16.5" thickBot="1">
      <c r="A83" s="17" t="s">
        <v>111</v>
      </c>
      <c r="B83" s="59" t="s">
        <v>112</v>
      </c>
      <c r="C83" s="60"/>
      <c r="D83" s="19"/>
      <c r="E83" s="20"/>
      <c r="F83" s="123"/>
      <c r="G83" s="20"/>
      <c r="H83" s="15"/>
      <c r="I83" s="14"/>
      <c r="J83" s="14"/>
      <c r="K83" s="14"/>
      <c r="L83" s="21" t="s">
        <v>138</v>
      </c>
      <c r="M83" s="22"/>
      <c r="N83" s="22"/>
      <c r="O83" s="22"/>
      <c r="P83" s="22"/>
      <c r="Q83" s="22"/>
      <c r="R83" s="22"/>
      <c r="S83" s="22"/>
      <c r="T83" s="22"/>
      <c r="U83" s="23"/>
      <c r="V83" s="2"/>
    </row>
    <row r="84" spans="1:22" ht="16.5" thickBot="1">
      <c r="A84" s="15"/>
      <c r="B84" s="15"/>
      <c r="C84" s="15"/>
      <c r="D84" s="15"/>
      <c r="E84" s="15"/>
      <c r="F84" s="14"/>
      <c r="G84" s="15"/>
      <c r="H84" s="15"/>
      <c r="I84" s="14"/>
      <c r="J84" s="14"/>
      <c r="K84" s="14"/>
      <c r="L84" s="24" t="s">
        <v>139</v>
      </c>
      <c r="M84" s="25"/>
      <c r="N84" s="25"/>
      <c r="O84" s="25"/>
      <c r="P84" s="25"/>
      <c r="Q84" s="25"/>
      <c r="R84" s="26" t="s">
        <v>198</v>
      </c>
      <c r="S84" s="27"/>
      <c r="T84" s="26" t="s">
        <v>140</v>
      </c>
      <c r="U84" s="27"/>
      <c r="V84" s="2"/>
    </row>
    <row r="85" spans="1:22" ht="12.75">
      <c r="A85" s="28" t="s">
        <v>0</v>
      </c>
      <c r="B85" s="29"/>
      <c r="C85" s="30"/>
      <c r="D85" s="28" t="s">
        <v>123</v>
      </c>
      <c r="E85" s="31"/>
      <c r="F85" s="28" t="s">
        <v>119</v>
      </c>
      <c r="G85" s="31"/>
      <c r="H85" s="28" t="s">
        <v>120</v>
      </c>
      <c r="I85" s="29"/>
      <c r="J85" s="29"/>
      <c r="K85" s="30"/>
      <c r="L85" s="32" t="s">
        <v>141</v>
      </c>
      <c r="M85" s="33"/>
      <c r="N85" s="32" t="s">
        <v>199</v>
      </c>
      <c r="O85" s="34"/>
      <c r="P85" s="32" t="s">
        <v>142</v>
      </c>
      <c r="Q85" s="33"/>
      <c r="R85" s="35"/>
      <c r="S85" s="36"/>
      <c r="T85" s="35"/>
      <c r="U85" s="36"/>
      <c r="V85" s="2"/>
    </row>
    <row r="86" spans="1:22" ht="12.75">
      <c r="A86" s="37"/>
      <c r="B86" s="38"/>
      <c r="C86" s="11"/>
      <c r="D86" s="37"/>
      <c r="E86" s="39"/>
      <c r="F86" s="37"/>
      <c r="G86" s="39"/>
      <c r="H86" s="37"/>
      <c r="I86" s="38"/>
      <c r="J86" s="38"/>
      <c r="K86" s="11"/>
      <c r="L86" s="37"/>
      <c r="M86" s="39"/>
      <c r="N86" s="37"/>
      <c r="O86" s="11"/>
      <c r="P86" s="37"/>
      <c r="Q86" s="39"/>
      <c r="R86" s="35"/>
      <c r="S86" s="36"/>
      <c r="T86" s="35"/>
      <c r="U86" s="36"/>
      <c r="V86" s="2"/>
    </row>
    <row r="87" spans="1:22" ht="35.25" customHeight="1" thickBot="1">
      <c r="A87" s="37"/>
      <c r="B87" s="38"/>
      <c r="C87" s="11"/>
      <c r="D87" s="37"/>
      <c r="E87" s="39"/>
      <c r="F87" s="37"/>
      <c r="G87" s="39"/>
      <c r="H87" s="37"/>
      <c r="I87" s="38"/>
      <c r="J87" s="38"/>
      <c r="K87" s="11"/>
      <c r="L87" s="37"/>
      <c r="M87" s="39"/>
      <c r="N87" s="37"/>
      <c r="O87" s="11"/>
      <c r="P87" s="37"/>
      <c r="Q87" s="39"/>
      <c r="R87" s="40"/>
      <c r="S87" s="41"/>
      <c r="T87" s="40"/>
      <c r="U87" s="41"/>
      <c r="V87" s="2"/>
    </row>
    <row r="88" spans="1:22" ht="12.75">
      <c r="A88" s="37" t="s">
        <v>7</v>
      </c>
      <c r="B88" s="38" t="s">
        <v>8</v>
      </c>
      <c r="C88" s="11" t="s">
        <v>1</v>
      </c>
      <c r="D88" s="37" t="s">
        <v>124</v>
      </c>
      <c r="E88" s="39" t="s">
        <v>125</v>
      </c>
      <c r="F88" s="37" t="s">
        <v>18</v>
      </c>
      <c r="G88" s="39" t="s">
        <v>19</v>
      </c>
      <c r="H88" s="37" t="s">
        <v>3</v>
      </c>
      <c r="I88" s="38" t="s">
        <v>5</v>
      </c>
      <c r="J88" s="38" t="s">
        <v>4</v>
      </c>
      <c r="K88" s="11" t="s">
        <v>6</v>
      </c>
      <c r="L88" s="37" t="s">
        <v>2</v>
      </c>
      <c r="M88" s="39" t="s">
        <v>19</v>
      </c>
      <c r="N88" s="37" t="s">
        <v>2</v>
      </c>
      <c r="O88" s="11" t="s">
        <v>19</v>
      </c>
      <c r="P88" s="37" t="s">
        <v>2</v>
      </c>
      <c r="Q88" s="11" t="s">
        <v>19</v>
      </c>
      <c r="R88" s="32" t="s">
        <v>2</v>
      </c>
      <c r="S88" s="34" t="s">
        <v>19</v>
      </c>
      <c r="T88" s="32" t="s">
        <v>2</v>
      </c>
      <c r="U88" s="34" t="s">
        <v>19</v>
      </c>
      <c r="V88" s="2"/>
    </row>
    <row r="89" spans="1:22" ht="17.25" customHeight="1" thickBot="1">
      <c r="A89" s="42"/>
      <c r="B89" s="43"/>
      <c r="C89" s="12"/>
      <c r="D89" s="42"/>
      <c r="E89" s="44"/>
      <c r="F89" s="42"/>
      <c r="G89" s="44"/>
      <c r="H89" s="42"/>
      <c r="I89" s="43"/>
      <c r="J89" s="43"/>
      <c r="K89" s="12"/>
      <c r="L89" s="42"/>
      <c r="M89" s="44"/>
      <c r="N89" s="42"/>
      <c r="O89" s="12"/>
      <c r="P89" s="42"/>
      <c r="Q89" s="12"/>
      <c r="R89" s="42"/>
      <c r="S89" s="12"/>
      <c r="T89" s="42"/>
      <c r="U89" s="12"/>
      <c r="V89" s="2"/>
    </row>
    <row r="90" spans="1:22" s="8" customFormat="1" ht="60.75" customHeight="1">
      <c r="A90" s="69" t="s">
        <v>23</v>
      </c>
      <c r="B90" s="70" t="s">
        <v>24</v>
      </c>
      <c r="C90" s="74" t="s">
        <v>25</v>
      </c>
      <c r="D90" s="63">
        <v>38457</v>
      </c>
      <c r="E90" s="64">
        <v>38821</v>
      </c>
      <c r="F90" s="126">
        <v>60</v>
      </c>
      <c r="G90" s="71">
        <v>18</v>
      </c>
      <c r="H90" s="66">
        <v>27</v>
      </c>
      <c r="I90" s="72">
        <f>SUM(L90,N90,P90,)</f>
        <v>12</v>
      </c>
      <c r="J90" s="56">
        <v>0.45</v>
      </c>
      <c r="K90" s="13">
        <f>I90/F90</f>
        <v>0.2</v>
      </c>
      <c r="L90" s="126">
        <v>11</v>
      </c>
      <c r="M90" s="71">
        <v>3</v>
      </c>
      <c r="N90" s="126">
        <v>0</v>
      </c>
      <c r="O90" s="73">
        <v>0</v>
      </c>
      <c r="P90" s="126">
        <v>1</v>
      </c>
      <c r="Q90" s="73">
        <v>0</v>
      </c>
      <c r="R90" s="126">
        <v>2</v>
      </c>
      <c r="S90" s="73">
        <v>1</v>
      </c>
      <c r="T90" s="126">
        <f>F90-L90-N90-P90-R90</f>
        <v>46</v>
      </c>
      <c r="U90" s="68">
        <f>G90-M90-O90-Q90-S90</f>
        <v>14</v>
      </c>
      <c r="V90" s="7"/>
    </row>
    <row r="91" spans="1:22" s="8" customFormat="1" ht="60.75" customHeight="1">
      <c r="A91" s="69" t="s">
        <v>26</v>
      </c>
      <c r="B91" s="70" t="s">
        <v>29</v>
      </c>
      <c r="C91" s="74" t="s">
        <v>27</v>
      </c>
      <c r="D91" s="63">
        <v>38443</v>
      </c>
      <c r="E91" s="64">
        <v>38807</v>
      </c>
      <c r="F91" s="126">
        <v>17</v>
      </c>
      <c r="G91" s="71">
        <v>1</v>
      </c>
      <c r="H91" s="66">
        <v>9</v>
      </c>
      <c r="I91" s="72">
        <f>SUM(L91,N91,P91,)</f>
        <v>6</v>
      </c>
      <c r="J91" s="56">
        <v>0.5</v>
      </c>
      <c r="K91" s="13">
        <f>I91/F91</f>
        <v>0.35294117647058826</v>
      </c>
      <c r="L91" s="126">
        <v>3</v>
      </c>
      <c r="M91" s="71">
        <v>0</v>
      </c>
      <c r="N91" s="126">
        <v>3</v>
      </c>
      <c r="O91" s="73">
        <v>1</v>
      </c>
      <c r="P91" s="126">
        <v>0</v>
      </c>
      <c r="Q91" s="73">
        <v>0</v>
      </c>
      <c r="R91" s="126">
        <v>0</v>
      </c>
      <c r="S91" s="73">
        <v>0</v>
      </c>
      <c r="T91" s="126">
        <f>F91-L91-N91-P91-R91</f>
        <v>11</v>
      </c>
      <c r="U91" s="68">
        <f>G91-M91-O91-Q91-S91</f>
        <v>0</v>
      </c>
      <c r="V91" s="7"/>
    </row>
    <row r="92" spans="1:22" s="8" customFormat="1" ht="60.75" customHeight="1">
      <c r="A92" s="69" t="s">
        <v>26</v>
      </c>
      <c r="B92" s="70" t="s">
        <v>28</v>
      </c>
      <c r="C92" s="74" t="s">
        <v>102</v>
      </c>
      <c r="D92" s="63">
        <v>38443</v>
      </c>
      <c r="E92" s="64">
        <v>38807</v>
      </c>
      <c r="F92" s="126">
        <v>31</v>
      </c>
      <c r="G92" s="71">
        <v>1</v>
      </c>
      <c r="H92" s="66">
        <v>9</v>
      </c>
      <c r="I92" s="72">
        <f>SUM(L92,N92,P92,)</f>
        <v>7</v>
      </c>
      <c r="J92" s="56">
        <v>0.3</v>
      </c>
      <c r="K92" s="13">
        <f>I92/F92</f>
        <v>0.22580645161290322</v>
      </c>
      <c r="L92" s="126">
        <v>6</v>
      </c>
      <c r="M92" s="71">
        <v>0</v>
      </c>
      <c r="N92" s="126">
        <v>1</v>
      </c>
      <c r="O92" s="73">
        <v>0</v>
      </c>
      <c r="P92" s="126">
        <v>0</v>
      </c>
      <c r="Q92" s="73">
        <v>0</v>
      </c>
      <c r="R92" s="126">
        <v>0</v>
      </c>
      <c r="S92" s="73">
        <v>0</v>
      </c>
      <c r="T92" s="126">
        <f>F92-L92-N92-P92-R92</f>
        <v>24</v>
      </c>
      <c r="U92" s="68">
        <f>G92-M92-O92-Q92-S92</f>
        <v>1</v>
      </c>
      <c r="V92" s="7"/>
    </row>
    <row r="93" spans="1:22" s="8" customFormat="1" ht="60.75" customHeight="1">
      <c r="A93" s="69" t="s">
        <v>30</v>
      </c>
      <c r="B93" s="70" t="s">
        <v>9</v>
      </c>
      <c r="C93" s="74" t="s">
        <v>31</v>
      </c>
      <c r="D93" s="63">
        <v>38457</v>
      </c>
      <c r="E93" s="64">
        <v>38821</v>
      </c>
      <c r="F93" s="126">
        <v>29</v>
      </c>
      <c r="G93" s="71">
        <v>23</v>
      </c>
      <c r="H93" s="66">
        <v>9</v>
      </c>
      <c r="I93" s="72">
        <f>SUM(L93,N93,P93,)</f>
        <v>3</v>
      </c>
      <c r="J93" s="56">
        <v>0.3</v>
      </c>
      <c r="K93" s="13">
        <f>I93/F93</f>
        <v>0.10344827586206896</v>
      </c>
      <c r="L93" s="126">
        <v>2</v>
      </c>
      <c r="M93" s="71">
        <v>1</v>
      </c>
      <c r="N93" s="126">
        <v>1</v>
      </c>
      <c r="O93" s="73">
        <v>1</v>
      </c>
      <c r="P93" s="126">
        <v>0</v>
      </c>
      <c r="Q93" s="73">
        <v>0</v>
      </c>
      <c r="R93" s="126">
        <v>0</v>
      </c>
      <c r="S93" s="73">
        <v>0</v>
      </c>
      <c r="T93" s="126">
        <f>F93-L93-N93-P93-R93</f>
        <v>26</v>
      </c>
      <c r="U93" s="68">
        <f>G93-M93-O93-Q93-S93</f>
        <v>21</v>
      </c>
      <c r="V93" s="7"/>
    </row>
    <row r="94" spans="1:22" s="8" customFormat="1" ht="60.75" customHeight="1">
      <c r="A94" s="69" t="s">
        <v>143</v>
      </c>
      <c r="B94" s="70" t="s">
        <v>144</v>
      </c>
      <c r="C94" s="74" t="s">
        <v>21</v>
      </c>
      <c r="D94" s="63">
        <v>38596</v>
      </c>
      <c r="E94" s="64">
        <v>38959</v>
      </c>
      <c r="F94" s="126">
        <v>23</v>
      </c>
      <c r="G94" s="71">
        <v>23</v>
      </c>
      <c r="H94" s="66">
        <v>8</v>
      </c>
      <c r="I94" s="72">
        <f>SUM(L94,N94,P94,)</f>
        <v>8</v>
      </c>
      <c r="J94" s="56">
        <v>0.35</v>
      </c>
      <c r="K94" s="13">
        <f>I94/F94</f>
        <v>0.34782608695652173</v>
      </c>
      <c r="L94" s="126">
        <v>7</v>
      </c>
      <c r="M94" s="71">
        <v>7</v>
      </c>
      <c r="N94" s="126">
        <v>1</v>
      </c>
      <c r="O94" s="73">
        <v>1</v>
      </c>
      <c r="P94" s="126">
        <v>0</v>
      </c>
      <c r="Q94" s="73">
        <v>0</v>
      </c>
      <c r="R94" s="126">
        <v>0</v>
      </c>
      <c r="S94" s="73">
        <v>0</v>
      </c>
      <c r="T94" s="126">
        <f>F94-L94-N94-P94-R94</f>
        <v>15</v>
      </c>
      <c r="U94" s="68">
        <f>G94-M94-O94-Q94-S94</f>
        <v>15</v>
      </c>
      <c r="V94" s="7"/>
    </row>
    <row r="95" spans="1:22" s="8" customFormat="1" ht="60.75" customHeight="1">
      <c r="A95" s="69" t="s">
        <v>159</v>
      </c>
      <c r="B95" s="70" t="s">
        <v>157</v>
      </c>
      <c r="C95" s="87" t="s">
        <v>158</v>
      </c>
      <c r="D95" s="63">
        <v>38579</v>
      </c>
      <c r="E95" s="80">
        <v>39051</v>
      </c>
      <c r="F95" s="127" t="s">
        <v>169</v>
      </c>
      <c r="G95" s="71"/>
      <c r="H95" s="66"/>
      <c r="I95" s="72"/>
      <c r="J95" s="56"/>
      <c r="K95" s="13"/>
      <c r="L95" s="126"/>
      <c r="M95" s="71"/>
      <c r="N95" s="126"/>
      <c r="O95" s="73"/>
      <c r="P95" s="126"/>
      <c r="Q95" s="73"/>
      <c r="R95" s="126"/>
      <c r="S95" s="73"/>
      <c r="T95" s="126"/>
      <c r="U95" s="68"/>
      <c r="V95" s="7"/>
    </row>
    <row r="96" spans="1:22" s="8" customFormat="1" ht="60.75" customHeight="1">
      <c r="A96" s="69" t="s">
        <v>160</v>
      </c>
      <c r="B96" s="70" t="s">
        <v>161</v>
      </c>
      <c r="C96" s="87" t="s">
        <v>158</v>
      </c>
      <c r="D96" s="63">
        <v>38596</v>
      </c>
      <c r="E96" s="80">
        <v>39051</v>
      </c>
      <c r="F96" s="127" t="s">
        <v>169</v>
      </c>
      <c r="G96" s="71"/>
      <c r="H96" s="66"/>
      <c r="I96" s="72"/>
      <c r="J96" s="56"/>
      <c r="K96" s="13"/>
      <c r="L96" s="126"/>
      <c r="M96" s="71"/>
      <c r="N96" s="126"/>
      <c r="O96" s="73"/>
      <c r="P96" s="126"/>
      <c r="Q96" s="73"/>
      <c r="R96" s="126"/>
      <c r="S96" s="73"/>
      <c r="T96" s="126"/>
      <c r="U96" s="68"/>
      <c r="V96" s="7"/>
    </row>
    <row r="97" spans="1:22" s="8" customFormat="1" ht="60.75" customHeight="1">
      <c r="A97" s="69" t="s">
        <v>162</v>
      </c>
      <c r="B97" s="70" t="s">
        <v>163</v>
      </c>
      <c r="C97" s="74" t="s">
        <v>158</v>
      </c>
      <c r="D97" s="79">
        <v>38534</v>
      </c>
      <c r="E97" s="80">
        <v>38990</v>
      </c>
      <c r="F97" s="127">
        <v>25</v>
      </c>
      <c r="G97" s="71">
        <v>0</v>
      </c>
      <c r="H97" s="66">
        <v>15</v>
      </c>
      <c r="I97" s="72">
        <f>SUM(L97,N97,P97,)</f>
        <v>5</v>
      </c>
      <c r="J97" s="56">
        <v>0.6</v>
      </c>
      <c r="K97" s="13">
        <f>I97/F97</f>
        <v>0.2</v>
      </c>
      <c r="L97" s="126">
        <v>5</v>
      </c>
      <c r="M97" s="71">
        <v>0</v>
      </c>
      <c r="N97" s="126">
        <v>0</v>
      </c>
      <c r="O97" s="73">
        <v>0</v>
      </c>
      <c r="P97" s="126">
        <v>0</v>
      </c>
      <c r="Q97" s="73">
        <v>0</v>
      </c>
      <c r="R97" s="126">
        <v>0</v>
      </c>
      <c r="S97" s="73">
        <v>0</v>
      </c>
      <c r="T97" s="126">
        <f>F97-L97-N97-P97-R97</f>
        <v>20</v>
      </c>
      <c r="U97" s="68">
        <f>G97-M97-O97-Q97-S97</f>
        <v>0</v>
      </c>
      <c r="V97" s="7"/>
    </row>
    <row r="98" spans="1:22" s="8" customFormat="1" ht="60.75" customHeight="1">
      <c r="A98" s="69" t="s">
        <v>147</v>
      </c>
      <c r="B98" s="70" t="s">
        <v>148</v>
      </c>
      <c r="C98" s="87" t="s">
        <v>21</v>
      </c>
      <c r="D98" s="63">
        <v>38593</v>
      </c>
      <c r="E98" s="80">
        <v>38979</v>
      </c>
      <c r="F98" s="127">
        <v>116</v>
      </c>
      <c r="G98" s="71">
        <v>18</v>
      </c>
      <c r="H98" s="66">
        <v>46</v>
      </c>
      <c r="I98" s="72">
        <f>SUM(L98,N98,P98,)</f>
        <v>59</v>
      </c>
      <c r="J98" s="56">
        <v>0.4</v>
      </c>
      <c r="K98" s="13">
        <f>I98/F98</f>
        <v>0.5086206896551724</v>
      </c>
      <c r="L98" s="126">
        <v>50</v>
      </c>
      <c r="M98" s="71">
        <v>4</v>
      </c>
      <c r="N98" s="126">
        <v>8</v>
      </c>
      <c r="O98" s="73">
        <v>2</v>
      </c>
      <c r="P98" s="126">
        <v>1</v>
      </c>
      <c r="Q98" s="73">
        <v>1</v>
      </c>
      <c r="R98" s="126">
        <v>0</v>
      </c>
      <c r="S98" s="73">
        <v>0</v>
      </c>
      <c r="T98" s="126">
        <f>F98-L98-N98-P98-R98</f>
        <v>57</v>
      </c>
      <c r="U98" s="68">
        <f>G98-M98-O98-Q98-S98</f>
        <v>11</v>
      </c>
      <c r="V98" s="7"/>
    </row>
    <row r="99" spans="1:22" s="8" customFormat="1" ht="60.75" customHeight="1">
      <c r="A99" s="69" t="s">
        <v>165</v>
      </c>
      <c r="B99" s="70" t="s">
        <v>166</v>
      </c>
      <c r="C99" s="87" t="s">
        <v>31</v>
      </c>
      <c r="D99" s="63">
        <v>38626</v>
      </c>
      <c r="E99" s="80">
        <v>39234</v>
      </c>
      <c r="F99" s="127" t="s">
        <v>169</v>
      </c>
      <c r="G99" s="71"/>
      <c r="H99" s="66"/>
      <c r="I99" s="72"/>
      <c r="J99" s="56"/>
      <c r="K99" s="13"/>
      <c r="L99" s="126"/>
      <c r="M99" s="71"/>
      <c r="N99" s="126"/>
      <c r="O99" s="73"/>
      <c r="P99" s="126"/>
      <c r="Q99" s="73"/>
      <c r="R99" s="126"/>
      <c r="S99" s="73"/>
      <c r="T99" s="126"/>
      <c r="U99" s="68"/>
      <c r="V99" s="7"/>
    </row>
    <row r="100" spans="1:22" s="8" customFormat="1" ht="60.75" customHeight="1">
      <c r="A100" s="69" t="s">
        <v>164</v>
      </c>
      <c r="B100" s="70" t="s">
        <v>184</v>
      </c>
      <c r="C100" s="87" t="s">
        <v>31</v>
      </c>
      <c r="D100" s="63">
        <v>38640</v>
      </c>
      <c r="E100" s="80">
        <v>39004</v>
      </c>
      <c r="F100" s="127">
        <v>18</v>
      </c>
      <c r="G100" s="71">
        <v>9</v>
      </c>
      <c r="H100" s="66">
        <v>5</v>
      </c>
      <c r="I100" s="72">
        <f>SUM(L100,N100,P100,)</f>
        <v>3</v>
      </c>
      <c r="J100" s="56">
        <v>0.3</v>
      </c>
      <c r="K100" s="13">
        <f>I100/F100</f>
        <v>0.16666666666666666</v>
      </c>
      <c r="L100" s="126">
        <v>2</v>
      </c>
      <c r="M100" s="71">
        <v>0</v>
      </c>
      <c r="N100" s="126">
        <v>1</v>
      </c>
      <c r="O100" s="73">
        <v>1</v>
      </c>
      <c r="P100" s="126">
        <v>0</v>
      </c>
      <c r="Q100" s="73">
        <v>0</v>
      </c>
      <c r="R100" s="126">
        <v>0</v>
      </c>
      <c r="S100" s="73">
        <v>0</v>
      </c>
      <c r="T100" s="126">
        <f>F100-L100-N100-P100-R100</f>
        <v>15</v>
      </c>
      <c r="U100" s="68">
        <f>G100-M100-O100-Q100-S100</f>
        <v>8</v>
      </c>
      <c r="V100" s="7"/>
    </row>
    <row r="101" spans="1:22" s="8" customFormat="1" ht="60.75" customHeight="1" thickBot="1">
      <c r="A101" s="69" t="s">
        <v>167</v>
      </c>
      <c r="B101" s="70" t="s">
        <v>168</v>
      </c>
      <c r="C101" s="87" t="s">
        <v>31</v>
      </c>
      <c r="D101" s="63">
        <v>38626</v>
      </c>
      <c r="E101" s="80">
        <v>39234</v>
      </c>
      <c r="F101" s="127" t="s">
        <v>169</v>
      </c>
      <c r="G101" s="71"/>
      <c r="H101" s="66"/>
      <c r="I101" s="72"/>
      <c r="J101" s="56"/>
      <c r="K101" s="13"/>
      <c r="L101" s="126"/>
      <c r="M101" s="71"/>
      <c r="N101" s="126"/>
      <c r="O101" s="73"/>
      <c r="P101" s="126"/>
      <c r="Q101" s="73"/>
      <c r="R101" s="126"/>
      <c r="S101" s="73"/>
      <c r="T101" s="126"/>
      <c r="U101" s="68"/>
      <c r="V101" s="7"/>
    </row>
    <row r="102" spans="1:22" ht="16.5" thickBot="1">
      <c r="A102" s="17" t="s">
        <v>111</v>
      </c>
      <c r="B102" s="59" t="s">
        <v>112</v>
      </c>
      <c r="C102" s="60"/>
      <c r="D102" s="19"/>
      <c r="E102" s="20"/>
      <c r="F102" s="123"/>
      <c r="G102" s="20"/>
      <c r="H102" s="15"/>
      <c r="I102" s="14"/>
      <c r="J102" s="14"/>
      <c r="K102" s="14"/>
      <c r="L102" s="21" t="s">
        <v>138</v>
      </c>
      <c r="M102" s="22"/>
      <c r="N102" s="22"/>
      <c r="O102" s="22"/>
      <c r="P102" s="22"/>
      <c r="Q102" s="22"/>
      <c r="R102" s="22"/>
      <c r="S102" s="22"/>
      <c r="T102" s="22"/>
      <c r="U102" s="23"/>
      <c r="V102" s="2"/>
    </row>
    <row r="103" spans="1:22" ht="16.5" thickBot="1">
      <c r="A103" s="15"/>
      <c r="B103" s="15"/>
      <c r="C103" s="15"/>
      <c r="D103" s="15"/>
      <c r="E103" s="15"/>
      <c r="F103" s="14"/>
      <c r="G103" s="15"/>
      <c r="H103" s="15"/>
      <c r="I103" s="14"/>
      <c r="J103" s="14"/>
      <c r="K103" s="14"/>
      <c r="L103" s="24" t="s">
        <v>139</v>
      </c>
      <c r="M103" s="25"/>
      <c r="N103" s="25"/>
      <c r="O103" s="25"/>
      <c r="P103" s="25"/>
      <c r="Q103" s="25"/>
      <c r="R103" s="26" t="s">
        <v>198</v>
      </c>
      <c r="S103" s="27"/>
      <c r="T103" s="26" t="s">
        <v>140</v>
      </c>
      <c r="U103" s="27"/>
      <c r="V103" s="2"/>
    </row>
    <row r="104" spans="1:22" ht="12.75">
      <c r="A104" s="28" t="s">
        <v>0</v>
      </c>
      <c r="B104" s="29"/>
      <c r="C104" s="30"/>
      <c r="D104" s="28" t="s">
        <v>123</v>
      </c>
      <c r="E104" s="31"/>
      <c r="F104" s="28" t="s">
        <v>119</v>
      </c>
      <c r="G104" s="31"/>
      <c r="H104" s="28" t="s">
        <v>120</v>
      </c>
      <c r="I104" s="29"/>
      <c r="J104" s="29"/>
      <c r="K104" s="30"/>
      <c r="L104" s="32" t="s">
        <v>141</v>
      </c>
      <c r="M104" s="33"/>
      <c r="N104" s="32" t="s">
        <v>199</v>
      </c>
      <c r="O104" s="34"/>
      <c r="P104" s="32" t="s">
        <v>142</v>
      </c>
      <c r="Q104" s="33"/>
      <c r="R104" s="35"/>
      <c r="S104" s="36"/>
      <c r="T104" s="35"/>
      <c r="U104" s="36"/>
      <c r="V104" s="2"/>
    </row>
    <row r="105" spans="1:22" ht="12.75">
      <c r="A105" s="37"/>
      <c r="B105" s="38"/>
      <c r="C105" s="11"/>
      <c r="D105" s="37"/>
      <c r="E105" s="39"/>
      <c r="F105" s="37"/>
      <c r="G105" s="39"/>
      <c r="H105" s="37"/>
      <c r="I105" s="38"/>
      <c r="J105" s="38"/>
      <c r="K105" s="11"/>
      <c r="L105" s="37"/>
      <c r="M105" s="39"/>
      <c r="N105" s="37"/>
      <c r="O105" s="11"/>
      <c r="P105" s="37"/>
      <c r="Q105" s="39"/>
      <c r="R105" s="35"/>
      <c r="S105" s="36"/>
      <c r="T105" s="35"/>
      <c r="U105" s="36"/>
      <c r="V105" s="2"/>
    </row>
    <row r="106" spans="1:22" ht="35.25" customHeight="1" thickBot="1">
      <c r="A106" s="37"/>
      <c r="B106" s="38"/>
      <c r="C106" s="11"/>
      <c r="D106" s="37"/>
      <c r="E106" s="39"/>
      <c r="F106" s="37"/>
      <c r="G106" s="39"/>
      <c r="H106" s="37"/>
      <c r="I106" s="38"/>
      <c r="J106" s="38"/>
      <c r="K106" s="11"/>
      <c r="L106" s="37"/>
      <c r="M106" s="39"/>
      <c r="N106" s="37"/>
      <c r="O106" s="11"/>
      <c r="P106" s="37"/>
      <c r="Q106" s="39"/>
      <c r="R106" s="40"/>
      <c r="S106" s="41"/>
      <c r="T106" s="40"/>
      <c r="U106" s="41"/>
      <c r="V106" s="2"/>
    </row>
    <row r="107" spans="1:22" ht="12.75">
      <c r="A107" s="37" t="s">
        <v>7</v>
      </c>
      <c r="B107" s="38" t="s">
        <v>8</v>
      </c>
      <c r="C107" s="11" t="s">
        <v>1</v>
      </c>
      <c r="D107" s="37" t="s">
        <v>124</v>
      </c>
      <c r="E107" s="39" t="s">
        <v>125</v>
      </c>
      <c r="F107" s="37" t="s">
        <v>18</v>
      </c>
      <c r="G107" s="39" t="s">
        <v>19</v>
      </c>
      <c r="H107" s="37" t="s">
        <v>3</v>
      </c>
      <c r="I107" s="38" t="s">
        <v>5</v>
      </c>
      <c r="J107" s="38" t="s">
        <v>4</v>
      </c>
      <c r="K107" s="11" t="s">
        <v>6</v>
      </c>
      <c r="L107" s="37" t="s">
        <v>2</v>
      </c>
      <c r="M107" s="39" t="s">
        <v>19</v>
      </c>
      <c r="N107" s="37" t="s">
        <v>2</v>
      </c>
      <c r="O107" s="11" t="s">
        <v>19</v>
      </c>
      <c r="P107" s="37" t="s">
        <v>2</v>
      </c>
      <c r="Q107" s="11" t="s">
        <v>19</v>
      </c>
      <c r="R107" s="32" t="s">
        <v>2</v>
      </c>
      <c r="S107" s="34" t="s">
        <v>19</v>
      </c>
      <c r="T107" s="32" t="s">
        <v>2</v>
      </c>
      <c r="U107" s="34" t="s">
        <v>19</v>
      </c>
      <c r="V107" s="2"/>
    </row>
    <row r="108" spans="1:22" ht="17.25" customHeight="1" thickBot="1">
      <c r="A108" s="42"/>
      <c r="B108" s="43"/>
      <c r="C108" s="12"/>
      <c r="D108" s="42"/>
      <c r="E108" s="44"/>
      <c r="F108" s="42"/>
      <c r="G108" s="44"/>
      <c r="H108" s="42"/>
      <c r="I108" s="43"/>
      <c r="J108" s="43"/>
      <c r="K108" s="12"/>
      <c r="L108" s="42"/>
      <c r="M108" s="44"/>
      <c r="N108" s="42"/>
      <c r="O108" s="12"/>
      <c r="P108" s="42"/>
      <c r="Q108" s="12"/>
      <c r="R108" s="42"/>
      <c r="S108" s="12"/>
      <c r="T108" s="42"/>
      <c r="U108" s="12"/>
      <c r="V108" s="2"/>
    </row>
    <row r="109" spans="1:22" s="8" customFormat="1" ht="60.75" customHeight="1">
      <c r="A109" s="69" t="s">
        <v>152</v>
      </c>
      <c r="B109" s="70" t="s">
        <v>153</v>
      </c>
      <c r="C109" s="87" t="s">
        <v>102</v>
      </c>
      <c r="D109" s="63">
        <v>38626</v>
      </c>
      <c r="E109" s="80">
        <v>38990</v>
      </c>
      <c r="F109" s="127">
        <v>21</v>
      </c>
      <c r="G109" s="71">
        <v>5</v>
      </c>
      <c r="H109" s="66">
        <v>6</v>
      </c>
      <c r="I109" s="72">
        <f>SUM(L109,N109,P109,)</f>
        <v>5</v>
      </c>
      <c r="J109" s="56">
        <v>0.3</v>
      </c>
      <c r="K109" s="13">
        <f>I109/F109</f>
        <v>0.23809523809523808</v>
      </c>
      <c r="L109" s="126">
        <v>5</v>
      </c>
      <c r="M109" s="71">
        <v>1</v>
      </c>
      <c r="N109" s="126">
        <v>0</v>
      </c>
      <c r="O109" s="73">
        <v>0</v>
      </c>
      <c r="P109" s="126">
        <v>0</v>
      </c>
      <c r="Q109" s="73">
        <v>0</v>
      </c>
      <c r="R109" s="126">
        <v>0</v>
      </c>
      <c r="S109" s="73">
        <v>0</v>
      </c>
      <c r="T109" s="126">
        <f>F109-L109-N109-P109-R109</f>
        <v>16</v>
      </c>
      <c r="U109" s="68">
        <f>G109-M109-O109-Q109-S109</f>
        <v>4</v>
      </c>
      <c r="V109" s="7"/>
    </row>
    <row r="110" spans="1:22" s="8" customFormat="1" ht="60.75" customHeight="1">
      <c r="A110" s="69" t="s">
        <v>190</v>
      </c>
      <c r="B110" s="70" t="s">
        <v>173</v>
      </c>
      <c r="C110" s="87" t="s">
        <v>53</v>
      </c>
      <c r="D110" s="63">
        <v>38626</v>
      </c>
      <c r="E110" s="80">
        <v>38990</v>
      </c>
      <c r="F110" s="127">
        <v>11</v>
      </c>
      <c r="G110" s="71">
        <v>0</v>
      </c>
      <c r="H110" s="66">
        <f>F110*J110</f>
        <v>0</v>
      </c>
      <c r="I110" s="72">
        <f>SUM(L110,N110,P110,)</f>
        <v>4</v>
      </c>
      <c r="J110" s="56"/>
      <c r="K110" s="13">
        <f>I110/F110</f>
        <v>0.36363636363636365</v>
      </c>
      <c r="L110" s="126">
        <v>2</v>
      </c>
      <c r="M110" s="71">
        <v>0</v>
      </c>
      <c r="N110" s="126">
        <v>0</v>
      </c>
      <c r="O110" s="73">
        <v>0</v>
      </c>
      <c r="P110" s="126">
        <v>2</v>
      </c>
      <c r="Q110" s="73">
        <v>0</v>
      </c>
      <c r="R110" s="126">
        <v>0</v>
      </c>
      <c r="S110" s="73">
        <v>0</v>
      </c>
      <c r="T110" s="126">
        <f>F110-L110-N110-P110-R110</f>
        <v>7</v>
      </c>
      <c r="U110" s="68">
        <f>G110-M110-O110-Q110-S110</f>
        <v>0</v>
      </c>
      <c r="V110" s="7"/>
    </row>
    <row r="111" spans="1:22" s="8" customFormat="1" ht="60.75" customHeight="1">
      <c r="A111" s="69" t="s">
        <v>149</v>
      </c>
      <c r="B111" s="70" t="s">
        <v>9</v>
      </c>
      <c r="C111" s="87" t="s">
        <v>10</v>
      </c>
      <c r="D111" s="63">
        <v>38626</v>
      </c>
      <c r="E111" s="80">
        <v>38990</v>
      </c>
      <c r="F111" s="127">
        <v>23</v>
      </c>
      <c r="G111" s="71">
        <v>2</v>
      </c>
      <c r="H111" s="66">
        <v>9</v>
      </c>
      <c r="I111" s="72">
        <f>SUM(L111,N111,P111,)</f>
        <v>10</v>
      </c>
      <c r="J111" s="56">
        <v>0.4</v>
      </c>
      <c r="K111" s="13">
        <f>I111/F111</f>
        <v>0.43478260869565216</v>
      </c>
      <c r="L111" s="126">
        <v>9</v>
      </c>
      <c r="M111" s="71">
        <v>0</v>
      </c>
      <c r="N111" s="126">
        <v>0</v>
      </c>
      <c r="O111" s="73">
        <v>0</v>
      </c>
      <c r="P111" s="126">
        <v>1</v>
      </c>
      <c r="Q111" s="73">
        <v>0</v>
      </c>
      <c r="R111" s="126">
        <v>0</v>
      </c>
      <c r="S111" s="73">
        <v>0</v>
      </c>
      <c r="T111" s="126">
        <f>F111-L111-N111-P111-R111</f>
        <v>13</v>
      </c>
      <c r="U111" s="68">
        <f>G111-M111-O111-Q111-S111</f>
        <v>2</v>
      </c>
      <c r="V111" s="7"/>
    </row>
    <row r="112" spans="1:22" s="8" customFormat="1" ht="60.75" customHeight="1">
      <c r="A112" s="69" t="s">
        <v>91</v>
      </c>
      <c r="B112" s="70" t="s">
        <v>92</v>
      </c>
      <c r="C112" s="87" t="s">
        <v>31</v>
      </c>
      <c r="D112" s="63">
        <v>38626</v>
      </c>
      <c r="E112" s="80">
        <v>38898</v>
      </c>
      <c r="F112" s="127">
        <v>9</v>
      </c>
      <c r="G112" s="71">
        <v>1</v>
      </c>
      <c r="H112" s="66">
        <v>4</v>
      </c>
      <c r="I112" s="72">
        <f>SUM(L112,N112,P112,)</f>
        <v>0</v>
      </c>
      <c r="J112" s="56">
        <v>0.4</v>
      </c>
      <c r="K112" s="13">
        <f>I112/F112</f>
        <v>0</v>
      </c>
      <c r="L112" s="126">
        <v>0</v>
      </c>
      <c r="M112" s="71">
        <v>0</v>
      </c>
      <c r="N112" s="126">
        <v>0</v>
      </c>
      <c r="O112" s="73">
        <v>0</v>
      </c>
      <c r="P112" s="126">
        <v>0</v>
      </c>
      <c r="Q112" s="73">
        <v>0</v>
      </c>
      <c r="R112" s="126">
        <v>0</v>
      </c>
      <c r="S112" s="73">
        <v>0</v>
      </c>
      <c r="T112" s="126">
        <f>F112-L112-N112-P112-R112</f>
        <v>9</v>
      </c>
      <c r="U112" s="68">
        <f>G112-M112-O112-Q112-S112</f>
        <v>1</v>
      </c>
      <c r="V112" s="7"/>
    </row>
    <row r="113" spans="1:22" s="8" customFormat="1" ht="60.75" customHeight="1">
      <c r="A113" s="69" t="s">
        <v>178</v>
      </c>
      <c r="B113" s="70" t="s">
        <v>179</v>
      </c>
      <c r="C113" s="87" t="s">
        <v>21</v>
      </c>
      <c r="D113" s="63">
        <v>38626</v>
      </c>
      <c r="E113" s="80">
        <v>39155</v>
      </c>
      <c r="F113" s="127" t="s">
        <v>169</v>
      </c>
      <c r="G113" s="82"/>
      <c r="H113" s="83"/>
      <c r="I113" s="128"/>
      <c r="J113" s="58"/>
      <c r="K113" s="58"/>
      <c r="L113" s="128"/>
      <c r="M113" s="82"/>
      <c r="N113" s="128"/>
      <c r="O113" s="82"/>
      <c r="P113" s="128"/>
      <c r="Q113" s="82"/>
      <c r="R113" s="128"/>
      <c r="S113" s="82"/>
      <c r="T113" s="128"/>
      <c r="U113" s="82"/>
      <c r="V113" s="7"/>
    </row>
    <row r="114" spans="1:22" s="8" customFormat="1" ht="60.75" customHeight="1">
      <c r="A114" s="69" t="s">
        <v>186</v>
      </c>
      <c r="B114" s="70" t="s">
        <v>181</v>
      </c>
      <c r="C114" s="87" t="s">
        <v>102</v>
      </c>
      <c r="D114" s="63">
        <v>38687</v>
      </c>
      <c r="E114" s="80">
        <v>39051</v>
      </c>
      <c r="F114" s="127" t="s">
        <v>169</v>
      </c>
      <c r="G114" s="82"/>
      <c r="H114" s="83"/>
      <c r="I114" s="128"/>
      <c r="J114" s="58"/>
      <c r="K114" s="58"/>
      <c r="L114" s="128"/>
      <c r="M114" s="82"/>
      <c r="N114" s="128"/>
      <c r="O114" s="82"/>
      <c r="P114" s="128"/>
      <c r="Q114" s="82"/>
      <c r="R114" s="128"/>
      <c r="S114" s="82"/>
      <c r="T114" s="128"/>
      <c r="U114" s="82"/>
      <c r="V114" s="7"/>
    </row>
    <row r="115" spans="1:22" s="8" customFormat="1" ht="60.75" customHeight="1">
      <c r="A115" s="69" t="s">
        <v>187</v>
      </c>
      <c r="B115" s="70" t="s">
        <v>182</v>
      </c>
      <c r="C115" s="87" t="s">
        <v>200</v>
      </c>
      <c r="D115" s="63">
        <v>38687</v>
      </c>
      <c r="E115" s="80">
        <v>39232</v>
      </c>
      <c r="F115" s="127" t="s">
        <v>169</v>
      </c>
      <c r="G115" s="82"/>
      <c r="H115" s="83"/>
      <c r="I115" s="128"/>
      <c r="J115" s="58"/>
      <c r="K115" s="58"/>
      <c r="L115" s="128"/>
      <c r="M115" s="82"/>
      <c r="N115" s="128"/>
      <c r="O115" s="82"/>
      <c r="P115" s="128"/>
      <c r="Q115" s="82"/>
      <c r="R115" s="128"/>
      <c r="S115" s="82"/>
      <c r="T115" s="128"/>
      <c r="U115" s="82"/>
      <c r="V115" s="7"/>
    </row>
    <row r="116" spans="1:22" s="8" customFormat="1" ht="60.75" customHeight="1">
      <c r="A116" s="70" t="s">
        <v>188</v>
      </c>
      <c r="B116" s="70" t="s">
        <v>183</v>
      </c>
      <c r="C116" s="87" t="s">
        <v>27</v>
      </c>
      <c r="D116" s="63">
        <v>38687</v>
      </c>
      <c r="E116" s="80">
        <v>39232</v>
      </c>
      <c r="F116" s="127" t="s">
        <v>169</v>
      </c>
      <c r="G116" s="82"/>
      <c r="H116" s="83"/>
      <c r="I116" s="128"/>
      <c r="J116" s="58"/>
      <c r="K116" s="58"/>
      <c r="L116" s="128"/>
      <c r="M116" s="82"/>
      <c r="N116" s="128"/>
      <c r="O116" s="82"/>
      <c r="P116" s="128"/>
      <c r="Q116" s="82"/>
      <c r="R116" s="128"/>
      <c r="S116" s="82"/>
      <c r="T116" s="128"/>
      <c r="U116" s="82"/>
      <c r="V116" s="7"/>
    </row>
    <row r="117" spans="1:22" s="8" customFormat="1" ht="15.75">
      <c r="A117" s="88"/>
      <c r="B117" s="88"/>
      <c r="C117" s="88"/>
      <c r="D117" s="75"/>
      <c r="E117" s="75"/>
      <c r="F117" s="128"/>
      <c r="G117" s="82"/>
      <c r="H117" s="83"/>
      <c r="I117" s="128"/>
      <c r="J117" s="58"/>
      <c r="K117" s="58"/>
      <c r="L117" s="128"/>
      <c r="M117" s="82"/>
      <c r="N117" s="128"/>
      <c r="O117" s="82"/>
      <c r="P117" s="128"/>
      <c r="Q117" s="82"/>
      <c r="R117" s="128"/>
      <c r="S117" s="82"/>
      <c r="T117" s="128"/>
      <c r="U117" s="82"/>
      <c r="V117" s="7"/>
    </row>
    <row r="118" spans="1:22" ht="30" customHeight="1">
      <c r="A118" s="54" t="s">
        <v>117</v>
      </c>
      <c r="B118" s="54"/>
      <c r="C118" s="54"/>
      <c r="D118" s="54"/>
      <c r="E118" s="54"/>
      <c r="F118" s="54">
        <f>SUM(F90:F117)</f>
        <v>383</v>
      </c>
      <c r="G118" s="54">
        <f>SUM(G90:G117)</f>
        <v>101</v>
      </c>
      <c r="H118" s="55">
        <f>SUM(H90:H117)</f>
        <v>147</v>
      </c>
      <c r="I118" s="54">
        <f>SUM(I90:I117)</f>
        <v>122</v>
      </c>
      <c r="J118" s="56">
        <f>H118/F118</f>
        <v>0.3838120104438642</v>
      </c>
      <c r="K118" s="56">
        <f>I118/F118</f>
        <v>0.3185378590078329</v>
      </c>
      <c r="L118" s="54">
        <f aca="true" t="shared" si="11" ref="L118:U118">SUM(L90:L117)</f>
        <v>102</v>
      </c>
      <c r="M118" s="54">
        <f t="shared" si="11"/>
        <v>16</v>
      </c>
      <c r="N118" s="54">
        <f t="shared" si="11"/>
        <v>15</v>
      </c>
      <c r="O118" s="54">
        <f t="shared" si="11"/>
        <v>6</v>
      </c>
      <c r="P118" s="54">
        <f t="shared" si="11"/>
        <v>5</v>
      </c>
      <c r="Q118" s="54">
        <f t="shared" si="11"/>
        <v>1</v>
      </c>
      <c r="R118" s="54">
        <f t="shared" si="11"/>
        <v>2</v>
      </c>
      <c r="S118" s="54">
        <f t="shared" si="11"/>
        <v>1</v>
      </c>
      <c r="T118" s="54">
        <f t="shared" si="11"/>
        <v>259</v>
      </c>
      <c r="U118" s="54">
        <f t="shared" si="11"/>
        <v>77</v>
      </c>
      <c r="V118" s="4"/>
    </row>
    <row r="119" spans="1:22" ht="15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2"/>
    </row>
    <row r="120" spans="1:22" ht="21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2"/>
    </row>
    <row r="121" spans="1:22" ht="19.5" customHeight="1" hidden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2"/>
    </row>
    <row r="122" spans="1:22" ht="15.75">
      <c r="A122" s="17" t="s">
        <v>115</v>
      </c>
      <c r="B122" s="59" t="s">
        <v>116</v>
      </c>
      <c r="C122" s="60"/>
      <c r="D122" s="19"/>
      <c r="E122" s="20"/>
      <c r="F122" s="18"/>
      <c r="G122" s="20"/>
      <c r="H122" s="15"/>
      <c r="I122" s="14"/>
      <c r="J122" s="14"/>
      <c r="K122" s="14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2"/>
    </row>
    <row r="123" spans="1:22" ht="16.5" thickBot="1">
      <c r="A123" s="15"/>
      <c r="B123" s="15"/>
      <c r="C123" s="15"/>
      <c r="D123" s="15"/>
      <c r="E123" s="15"/>
      <c r="F123" s="14"/>
      <c r="G123" s="15"/>
      <c r="H123" s="15"/>
      <c r="I123" s="14"/>
      <c r="J123" s="14"/>
      <c r="K123" s="14"/>
      <c r="L123" s="141"/>
      <c r="M123" s="141"/>
      <c r="N123" s="141"/>
      <c r="O123" s="141"/>
      <c r="P123" s="141"/>
      <c r="Q123" s="141"/>
      <c r="R123" s="142"/>
      <c r="S123" s="142"/>
      <c r="T123" s="142"/>
      <c r="U123" s="142"/>
      <c r="V123" s="2"/>
    </row>
    <row r="124" spans="1:22" ht="12.75">
      <c r="A124" s="28" t="s">
        <v>0</v>
      </c>
      <c r="B124" s="29"/>
      <c r="C124" s="30"/>
      <c r="D124" s="28" t="s">
        <v>123</v>
      </c>
      <c r="E124" s="31"/>
      <c r="F124" s="28" t="s">
        <v>119</v>
      </c>
      <c r="G124" s="3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2"/>
    </row>
    <row r="125" spans="1:22" ht="12.75">
      <c r="A125" s="37"/>
      <c r="B125" s="38"/>
      <c r="C125" s="11"/>
      <c r="D125" s="37"/>
      <c r="E125" s="39"/>
      <c r="F125" s="37"/>
      <c r="G125" s="11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2"/>
    </row>
    <row r="126" spans="1:22" ht="35.25" customHeight="1" thickBot="1">
      <c r="A126" s="37"/>
      <c r="B126" s="38"/>
      <c r="C126" s="11"/>
      <c r="D126" s="37"/>
      <c r="E126" s="39"/>
      <c r="F126" s="42"/>
      <c r="G126" s="1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2"/>
    </row>
    <row r="127" spans="1:22" ht="12.75">
      <c r="A127" s="37" t="s">
        <v>7</v>
      </c>
      <c r="B127" s="38" t="s">
        <v>8</v>
      </c>
      <c r="C127" s="11" t="s">
        <v>1</v>
      </c>
      <c r="D127" s="37" t="s">
        <v>124</v>
      </c>
      <c r="E127" s="39" t="s">
        <v>125</v>
      </c>
      <c r="F127" s="143" t="s">
        <v>18</v>
      </c>
      <c r="G127" s="145" t="s">
        <v>19</v>
      </c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2"/>
    </row>
    <row r="128" spans="1:22" ht="17.25" customHeight="1" thickBot="1">
      <c r="A128" s="42"/>
      <c r="B128" s="43"/>
      <c r="C128" s="12"/>
      <c r="D128" s="42"/>
      <c r="E128" s="44"/>
      <c r="F128" s="144"/>
      <c r="G128" s="146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2"/>
    </row>
    <row r="129" spans="1:22" ht="39.75" customHeight="1">
      <c r="A129" s="69" t="s">
        <v>57</v>
      </c>
      <c r="B129" s="70" t="s">
        <v>58</v>
      </c>
      <c r="C129" s="74" t="s">
        <v>59</v>
      </c>
      <c r="D129" s="63">
        <v>38505</v>
      </c>
      <c r="E129" s="64">
        <v>38604</v>
      </c>
      <c r="F129" s="126">
        <v>17</v>
      </c>
      <c r="G129" s="78">
        <v>6</v>
      </c>
      <c r="H129" s="82"/>
      <c r="I129" s="128"/>
      <c r="J129" s="58"/>
      <c r="K129" s="58"/>
      <c r="L129" s="128"/>
      <c r="M129" s="82"/>
      <c r="N129" s="128"/>
      <c r="O129" s="82"/>
      <c r="P129" s="128"/>
      <c r="Q129" s="82"/>
      <c r="R129" s="128"/>
      <c r="S129" s="82"/>
      <c r="T129" s="128"/>
      <c r="U129" s="82"/>
      <c r="V129" s="2"/>
    </row>
    <row r="130" spans="1:22" ht="39.75" customHeight="1">
      <c r="A130" s="69" t="s">
        <v>80</v>
      </c>
      <c r="B130" s="70" t="s">
        <v>81</v>
      </c>
      <c r="C130" s="74" t="s">
        <v>82</v>
      </c>
      <c r="D130" s="63">
        <v>38600</v>
      </c>
      <c r="E130" s="64">
        <v>38709</v>
      </c>
      <c r="F130" s="126">
        <v>19</v>
      </c>
      <c r="G130" s="78">
        <v>10</v>
      </c>
      <c r="H130" s="82"/>
      <c r="I130" s="128"/>
      <c r="J130" s="58"/>
      <c r="K130" s="58"/>
      <c r="L130" s="128"/>
      <c r="M130" s="82"/>
      <c r="N130" s="128"/>
      <c r="O130" s="82"/>
      <c r="P130" s="128"/>
      <c r="Q130" s="82"/>
      <c r="R130" s="128"/>
      <c r="S130" s="82"/>
      <c r="T130" s="128"/>
      <c r="U130" s="82"/>
      <c r="V130" s="2"/>
    </row>
    <row r="131" spans="1:22" ht="39.75" customHeight="1">
      <c r="A131" s="69" t="s">
        <v>83</v>
      </c>
      <c r="B131" s="70" t="s">
        <v>81</v>
      </c>
      <c r="C131" s="74" t="s">
        <v>50</v>
      </c>
      <c r="D131" s="63">
        <v>38616</v>
      </c>
      <c r="E131" s="64">
        <v>38737</v>
      </c>
      <c r="F131" s="126">
        <v>17</v>
      </c>
      <c r="G131" s="78">
        <v>6</v>
      </c>
      <c r="H131" s="82"/>
      <c r="I131" s="128"/>
      <c r="J131" s="58"/>
      <c r="K131" s="58"/>
      <c r="L131" s="128"/>
      <c r="M131" s="82"/>
      <c r="N131" s="128"/>
      <c r="O131" s="82"/>
      <c r="P131" s="128"/>
      <c r="Q131" s="82"/>
      <c r="R131" s="128"/>
      <c r="S131" s="82"/>
      <c r="T131" s="128"/>
      <c r="U131" s="82"/>
      <c r="V131" s="2"/>
    </row>
    <row r="132" spans="1:22" ht="39.75" customHeight="1">
      <c r="A132" s="69" t="s">
        <v>84</v>
      </c>
      <c r="B132" s="70" t="s">
        <v>81</v>
      </c>
      <c r="C132" s="74" t="s">
        <v>50</v>
      </c>
      <c r="D132" s="63">
        <v>38650</v>
      </c>
      <c r="E132" s="64">
        <v>38772</v>
      </c>
      <c r="F132" s="126">
        <v>15</v>
      </c>
      <c r="G132" s="78">
        <v>6</v>
      </c>
      <c r="H132" s="82"/>
      <c r="I132" s="128"/>
      <c r="J132" s="58"/>
      <c r="K132" s="58"/>
      <c r="L132" s="128"/>
      <c r="M132" s="82"/>
      <c r="N132" s="128"/>
      <c r="O132" s="82"/>
      <c r="P132" s="128"/>
      <c r="Q132" s="82"/>
      <c r="R132" s="128"/>
      <c r="S132" s="82"/>
      <c r="T132" s="128"/>
      <c r="U132" s="82"/>
      <c r="V132" s="2"/>
    </row>
    <row r="133" spans="1:22" ht="15.75">
      <c r="A133" s="89"/>
      <c r="B133" s="90"/>
      <c r="C133" s="90"/>
      <c r="D133" s="90"/>
      <c r="E133" s="90"/>
      <c r="F133" s="129"/>
      <c r="G133" s="90"/>
      <c r="H133" s="90"/>
      <c r="I133" s="129"/>
      <c r="J133" s="129"/>
      <c r="K133" s="129"/>
      <c r="L133" s="129"/>
      <c r="M133" s="90"/>
      <c r="N133" s="129"/>
      <c r="O133" s="90"/>
      <c r="P133" s="129"/>
      <c r="Q133" s="90"/>
      <c r="R133" s="129"/>
      <c r="S133" s="90"/>
      <c r="T133" s="129"/>
      <c r="U133" s="90"/>
      <c r="V133" s="2"/>
    </row>
    <row r="134" spans="1:22" ht="30" customHeight="1">
      <c r="A134" s="54" t="s">
        <v>117</v>
      </c>
      <c r="B134" s="54"/>
      <c r="C134" s="54"/>
      <c r="D134" s="54"/>
      <c r="E134" s="54"/>
      <c r="F134" s="54">
        <f>SUM(F129:F133)</f>
        <v>68</v>
      </c>
      <c r="G134" s="54">
        <f>SUM(G129:G133)</f>
        <v>28</v>
      </c>
      <c r="H134" s="53"/>
      <c r="I134" s="53"/>
      <c r="J134" s="58"/>
      <c r="K134" s="58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3"/>
    </row>
    <row r="135" spans="1:22" ht="15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2"/>
    </row>
    <row r="136" spans="1:22" ht="25.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2"/>
    </row>
    <row r="137" spans="1:21" s="2" customFormat="1" ht="18" customHeight="1">
      <c r="A137" s="17" t="s">
        <v>105</v>
      </c>
      <c r="B137" s="59" t="s">
        <v>118</v>
      </c>
      <c r="C137" s="60"/>
      <c r="D137" s="19"/>
      <c r="E137" s="20"/>
      <c r="F137" s="18"/>
      <c r="G137" s="19"/>
      <c r="H137" s="15"/>
      <c r="I137" s="14"/>
      <c r="J137" s="14"/>
      <c r="K137" s="14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</row>
    <row r="138" spans="1:22" ht="16.5" thickBot="1">
      <c r="A138" s="15"/>
      <c r="B138" s="15"/>
      <c r="C138" s="15"/>
      <c r="D138" s="15"/>
      <c r="E138" s="15"/>
      <c r="F138" s="14"/>
      <c r="G138" s="15"/>
      <c r="H138" s="15"/>
      <c r="I138" s="14"/>
      <c r="J138" s="14"/>
      <c r="K138" s="14"/>
      <c r="L138" s="141"/>
      <c r="M138" s="141"/>
      <c r="N138" s="141"/>
      <c r="O138" s="141"/>
      <c r="P138" s="141"/>
      <c r="Q138" s="141"/>
      <c r="R138" s="142"/>
      <c r="S138" s="142"/>
      <c r="T138" s="142"/>
      <c r="U138" s="142"/>
      <c r="V138" s="2"/>
    </row>
    <row r="139" spans="1:22" ht="12.75">
      <c r="A139" s="28" t="s">
        <v>0</v>
      </c>
      <c r="B139" s="29"/>
      <c r="C139" s="30"/>
      <c r="D139" s="28" t="s">
        <v>123</v>
      </c>
      <c r="E139" s="31"/>
      <c r="F139" s="28" t="s">
        <v>119</v>
      </c>
      <c r="G139" s="31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2"/>
    </row>
    <row r="140" spans="1:22" ht="12.75">
      <c r="A140" s="37"/>
      <c r="B140" s="38"/>
      <c r="C140" s="11"/>
      <c r="D140" s="37"/>
      <c r="E140" s="39"/>
      <c r="F140" s="37"/>
      <c r="G140" s="39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2"/>
    </row>
    <row r="141" spans="1:22" ht="35.25" customHeight="1">
      <c r="A141" s="37"/>
      <c r="B141" s="38"/>
      <c r="C141" s="11"/>
      <c r="D141" s="37"/>
      <c r="E141" s="39"/>
      <c r="F141" s="37"/>
      <c r="G141" s="39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2"/>
    </row>
    <row r="142" spans="1:22" ht="12.75">
      <c r="A142" s="37" t="s">
        <v>7</v>
      </c>
      <c r="B142" s="38" t="s">
        <v>8</v>
      </c>
      <c r="C142" s="11" t="s">
        <v>1</v>
      </c>
      <c r="D142" s="37" t="s">
        <v>124</v>
      </c>
      <c r="E142" s="39" t="s">
        <v>125</v>
      </c>
      <c r="F142" s="37" t="s">
        <v>18</v>
      </c>
      <c r="G142" s="38" t="s">
        <v>19</v>
      </c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2"/>
    </row>
    <row r="143" spans="1:22" ht="17.25" customHeight="1" thickBot="1">
      <c r="A143" s="42"/>
      <c r="B143" s="43"/>
      <c r="C143" s="12"/>
      <c r="D143" s="42"/>
      <c r="E143" s="44"/>
      <c r="F143" s="42"/>
      <c r="G143" s="38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2"/>
    </row>
    <row r="144" spans="1:25" s="1" customFormat="1" ht="11.25" customHeight="1">
      <c r="A144" s="81"/>
      <c r="B144" s="81"/>
      <c r="C144" s="81"/>
      <c r="D144" s="75"/>
      <c r="E144" s="75"/>
      <c r="F144" s="128"/>
      <c r="G144" s="82"/>
      <c r="H144" s="82"/>
      <c r="I144" s="128"/>
      <c r="J144" s="57"/>
      <c r="K144" s="128"/>
      <c r="L144" s="58"/>
      <c r="M144" s="84"/>
      <c r="N144" s="53"/>
      <c r="O144" s="91"/>
      <c r="P144" s="128"/>
      <c r="Q144" s="82"/>
      <c r="R144" s="128"/>
      <c r="S144" s="82"/>
      <c r="T144" s="128"/>
      <c r="U144" s="82"/>
      <c r="V144" s="6"/>
      <c r="W144" s="6"/>
      <c r="X144" s="6"/>
      <c r="Y144" s="6"/>
    </row>
    <row r="145" spans="1:25" s="1" customFormat="1" ht="45" customHeight="1">
      <c r="A145" s="76" t="s">
        <v>14</v>
      </c>
      <c r="B145" s="70" t="s">
        <v>126</v>
      </c>
      <c r="C145" s="74" t="s">
        <v>202</v>
      </c>
      <c r="D145" s="63">
        <v>38523</v>
      </c>
      <c r="E145" s="64">
        <v>38887</v>
      </c>
      <c r="F145" s="126">
        <v>71</v>
      </c>
      <c r="G145" s="78">
        <v>26</v>
      </c>
      <c r="H145" s="83"/>
      <c r="I145" s="128"/>
      <c r="J145" s="58"/>
      <c r="K145" s="58"/>
      <c r="L145" s="128"/>
      <c r="M145" s="82"/>
      <c r="N145" s="128"/>
      <c r="O145" s="82"/>
      <c r="P145" s="128"/>
      <c r="Q145" s="82"/>
      <c r="R145" s="128"/>
      <c r="S145" s="82"/>
      <c r="T145" s="128"/>
      <c r="U145" s="82"/>
      <c r="V145" s="6"/>
      <c r="W145" s="6"/>
      <c r="X145" s="6"/>
      <c r="Y145" s="6"/>
    </row>
    <row r="146" spans="1:25" s="1" customFormat="1" ht="45" customHeight="1">
      <c r="A146" s="76" t="s">
        <v>61</v>
      </c>
      <c r="B146" s="70" t="s">
        <v>62</v>
      </c>
      <c r="C146" s="74" t="s">
        <v>21</v>
      </c>
      <c r="D146" s="63">
        <v>38523</v>
      </c>
      <c r="E146" s="64">
        <v>38912</v>
      </c>
      <c r="F146" s="126">
        <v>146</v>
      </c>
      <c r="G146" s="78">
        <v>55</v>
      </c>
      <c r="H146" s="83"/>
      <c r="I146" s="128"/>
      <c r="J146" s="58"/>
      <c r="K146" s="58"/>
      <c r="L146" s="128"/>
      <c r="M146" s="82"/>
      <c r="N146" s="128"/>
      <c r="O146" s="82"/>
      <c r="P146" s="128"/>
      <c r="Q146" s="82"/>
      <c r="R146" s="128"/>
      <c r="S146" s="82"/>
      <c r="T146" s="128"/>
      <c r="U146" s="82"/>
      <c r="V146" s="6"/>
      <c r="W146" s="6"/>
      <c r="X146" s="6"/>
      <c r="Y146" s="6"/>
    </row>
    <row r="147" spans="1:25" s="1" customFormat="1" ht="45" customHeight="1">
      <c r="A147" s="76" t="s">
        <v>63</v>
      </c>
      <c r="B147" s="70" t="s">
        <v>64</v>
      </c>
      <c r="C147" s="74" t="s">
        <v>12</v>
      </c>
      <c r="D147" s="63">
        <v>38523</v>
      </c>
      <c r="E147" s="64">
        <v>38898</v>
      </c>
      <c r="F147" s="126">
        <v>36</v>
      </c>
      <c r="G147" s="78">
        <v>16</v>
      </c>
      <c r="H147" s="83"/>
      <c r="I147" s="128"/>
      <c r="J147" s="58"/>
      <c r="K147" s="58"/>
      <c r="L147" s="128"/>
      <c r="M147" s="82"/>
      <c r="N147" s="128"/>
      <c r="O147" s="82"/>
      <c r="P147" s="128"/>
      <c r="Q147" s="82"/>
      <c r="R147" s="128"/>
      <c r="S147" s="82"/>
      <c r="T147" s="128"/>
      <c r="U147" s="82"/>
      <c r="V147" s="6"/>
      <c r="W147" s="6"/>
      <c r="X147" s="6"/>
      <c r="Y147" s="6"/>
    </row>
    <row r="148" spans="1:25" s="1" customFormat="1" ht="45" customHeight="1">
      <c r="A148" s="76" t="s">
        <v>65</v>
      </c>
      <c r="B148" s="70" t="s">
        <v>66</v>
      </c>
      <c r="C148" s="74" t="s">
        <v>31</v>
      </c>
      <c r="D148" s="63">
        <v>38523</v>
      </c>
      <c r="E148" s="64">
        <v>38912</v>
      </c>
      <c r="F148" s="126">
        <v>165</v>
      </c>
      <c r="G148" s="78">
        <v>68</v>
      </c>
      <c r="H148" s="83"/>
      <c r="I148" s="128"/>
      <c r="J148" s="58"/>
      <c r="K148" s="58"/>
      <c r="L148" s="128"/>
      <c r="M148" s="82"/>
      <c r="N148" s="128"/>
      <c r="O148" s="82"/>
      <c r="P148" s="128"/>
      <c r="Q148" s="82"/>
      <c r="R148" s="128"/>
      <c r="S148" s="82"/>
      <c r="T148" s="128"/>
      <c r="U148" s="82"/>
      <c r="V148" s="6"/>
      <c r="W148" s="6"/>
      <c r="X148" s="6"/>
      <c r="Y148" s="6"/>
    </row>
    <row r="149" spans="1:25" s="1" customFormat="1" ht="45" customHeight="1">
      <c r="A149" s="76" t="s">
        <v>67</v>
      </c>
      <c r="B149" s="70" t="s">
        <v>68</v>
      </c>
      <c r="C149" s="74" t="s">
        <v>50</v>
      </c>
      <c r="D149" s="63">
        <v>38523</v>
      </c>
      <c r="E149" s="64">
        <v>38912</v>
      </c>
      <c r="F149" s="126">
        <v>112</v>
      </c>
      <c r="G149" s="78">
        <v>46</v>
      </c>
      <c r="H149" s="83"/>
      <c r="I149" s="128"/>
      <c r="J149" s="58"/>
      <c r="K149" s="58"/>
      <c r="L149" s="128"/>
      <c r="M149" s="82"/>
      <c r="N149" s="128"/>
      <c r="O149" s="82"/>
      <c r="P149" s="128"/>
      <c r="Q149" s="82"/>
      <c r="R149" s="128"/>
      <c r="S149" s="82"/>
      <c r="T149" s="128"/>
      <c r="U149" s="82"/>
      <c r="V149" s="6"/>
      <c r="W149" s="6"/>
      <c r="X149" s="6"/>
      <c r="Y149" s="6"/>
    </row>
    <row r="150" spans="1:25" s="1" customFormat="1" ht="45" customHeight="1">
      <c r="A150" s="76" t="s">
        <v>69</v>
      </c>
      <c r="B150" s="70" t="s">
        <v>70</v>
      </c>
      <c r="C150" s="74" t="s">
        <v>21</v>
      </c>
      <c r="D150" s="63">
        <v>38523</v>
      </c>
      <c r="E150" s="64">
        <v>38912</v>
      </c>
      <c r="F150" s="126">
        <v>93</v>
      </c>
      <c r="G150" s="78">
        <v>31</v>
      </c>
      <c r="H150" s="83"/>
      <c r="I150" s="128"/>
      <c r="J150" s="58"/>
      <c r="K150" s="58"/>
      <c r="L150" s="128"/>
      <c r="M150" s="82"/>
      <c r="N150" s="128"/>
      <c r="O150" s="82"/>
      <c r="P150" s="128"/>
      <c r="Q150" s="82"/>
      <c r="R150" s="128"/>
      <c r="S150" s="82"/>
      <c r="T150" s="128"/>
      <c r="U150" s="82"/>
      <c r="V150" s="6"/>
      <c r="W150" s="6"/>
      <c r="X150" s="6"/>
      <c r="Y150" s="6"/>
    </row>
    <row r="151" spans="1:25" s="1" customFormat="1" ht="45" customHeight="1">
      <c r="A151" s="76" t="s">
        <v>71</v>
      </c>
      <c r="B151" s="70" t="s">
        <v>203</v>
      </c>
      <c r="C151" s="74" t="s">
        <v>12</v>
      </c>
      <c r="D151" s="63">
        <v>38523</v>
      </c>
      <c r="E151" s="64">
        <v>38898</v>
      </c>
      <c r="F151" s="126">
        <v>102</v>
      </c>
      <c r="G151" s="78">
        <v>46</v>
      </c>
      <c r="H151" s="83"/>
      <c r="I151" s="128"/>
      <c r="J151" s="58"/>
      <c r="K151" s="58"/>
      <c r="L151" s="128"/>
      <c r="M151" s="82"/>
      <c r="N151" s="128"/>
      <c r="O151" s="82"/>
      <c r="P151" s="128"/>
      <c r="Q151" s="82"/>
      <c r="R151" s="128"/>
      <c r="S151" s="82"/>
      <c r="T151" s="128"/>
      <c r="U151" s="82"/>
      <c r="V151" s="6"/>
      <c r="W151" s="6"/>
      <c r="X151" s="6"/>
      <c r="Y151" s="6"/>
    </row>
    <row r="152" spans="1:25" s="1" customFormat="1" ht="45" customHeight="1">
      <c r="A152" s="76" t="s">
        <v>72</v>
      </c>
      <c r="B152" s="70" t="s">
        <v>73</v>
      </c>
      <c r="C152" s="74" t="s">
        <v>31</v>
      </c>
      <c r="D152" s="63">
        <v>38523</v>
      </c>
      <c r="E152" s="64">
        <v>38912</v>
      </c>
      <c r="F152" s="126">
        <v>172</v>
      </c>
      <c r="G152" s="78">
        <v>54</v>
      </c>
      <c r="H152" s="83"/>
      <c r="I152" s="128"/>
      <c r="J152" s="58"/>
      <c r="K152" s="58"/>
      <c r="L152" s="128"/>
      <c r="M152" s="82"/>
      <c r="N152" s="128"/>
      <c r="O152" s="82"/>
      <c r="P152" s="128"/>
      <c r="Q152" s="82"/>
      <c r="R152" s="128"/>
      <c r="S152" s="82"/>
      <c r="T152" s="128"/>
      <c r="U152" s="82"/>
      <c r="V152" s="6"/>
      <c r="W152" s="6"/>
      <c r="X152" s="6"/>
      <c r="Y152" s="6"/>
    </row>
    <row r="153" spans="1:25" s="1" customFormat="1" ht="45" customHeight="1">
      <c r="A153" s="76" t="s">
        <v>74</v>
      </c>
      <c r="B153" s="70" t="s">
        <v>75</v>
      </c>
      <c r="C153" s="74" t="s">
        <v>31</v>
      </c>
      <c r="D153" s="63">
        <v>38523</v>
      </c>
      <c r="E153" s="64">
        <v>38912</v>
      </c>
      <c r="F153" s="126">
        <v>199</v>
      </c>
      <c r="G153" s="78">
        <v>73</v>
      </c>
      <c r="H153" s="83"/>
      <c r="I153" s="128"/>
      <c r="J153" s="58"/>
      <c r="K153" s="58"/>
      <c r="L153" s="128"/>
      <c r="M153" s="82"/>
      <c r="N153" s="128"/>
      <c r="O153" s="82"/>
      <c r="P153" s="128"/>
      <c r="Q153" s="82"/>
      <c r="R153" s="128"/>
      <c r="S153" s="82"/>
      <c r="T153" s="128"/>
      <c r="U153" s="82"/>
      <c r="V153" s="6"/>
      <c r="W153" s="6"/>
      <c r="X153" s="6"/>
      <c r="Y153" s="6"/>
    </row>
    <row r="154" spans="1:25" s="1" customFormat="1" ht="45" customHeight="1">
      <c r="A154" s="76" t="s">
        <v>76</v>
      </c>
      <c r="B154" s="70" t="s">
        <v>77</v>
      </c>
      <c r="C154" s="74" t="s">
        <v>12</v>
      </c>
      <c r="D154" s="63">
        <v>38523</v>
      </c>
      <c r="E154" s="64">
        <v>38912</v>
      </c>
      <c r="F154" s="126">
        <v>315</v>
      </c>
      <c r="G154" s="78">
        <v>133</v>
      </c>
      <c r="H154" s="83"/>
      <c r="I154" s="128"/>
      <c r="J154" s="58"/>
      <c r="K154" s="58"/>
      <c r="L154" s="128"/>
      <c r="M154" s="82"/>
      <c r="N154" s="128"/>
      <c r="O154" s="82"/>
      <c r="P154" s="128"/>
      <c r="Q154" s="82"/>
      <c r="R154" s="128"/>
      <c r="S154" s="82"/>
      <c r="T154" s="128"/>
      <c r="U154" s="82"/>
      <c r="V154" s="6"/>
      <c r="W154" s="6"/>
      <c r="X154" s="6"/>
      <c r="Y154" s="6"/>
    </row>
    <row r="155" spans="1:25" s="1" customFormat="1" ht="45" customHeight="1">
      <c r="A155" s="76" t="s">
        <v>78</v>
      </c>
      <c r="B155" s="70" t="s">
        <v>79</v>
      </c>
      <c r="C155" s="74" t="s">
        <v>12</v>
      </c>
      <c r="D155" s="63">
        <v>38523</v>
      </c>
      <c r="E155" s="64">
        <v>38898</v>
      </c>
      <c r="F155" s="126">
        <v>367</v>
      </c>
      <c r="G155" s="78">
        <v>163</v>
      </c>
      <c r="H155" s="83"/>
      <c r="I155" s="128"/>
      <c r="J155" s="58"/>
      <c r="K155" s="58"/>
      <c r="L155" s="128"/>
      <c r="M155" s="82"/>
      <c r="N155" s="128"/>
      <c r="O155" s="82"/>
      <c r="P155" s="128"/>
      <c r="Q155" s="82"/>
      <c r="R155" s="128"/>
      <c r="S155" s="82"/>
      <c r="T155" s="128"/>
      <c r="U155" s="82"/>
      <c r="V155" s="6"/>
      <c r="W155" s="6"/>
      <c r="X155" s="6"/>
      <c r="Y155" s="6"/>
    </row>
    <row r="156" spans="1:25" s="1" customFormat="1" ht="19.5" customHeight="1">
      <c r="A156" s="81"/>
      <c r="B156" s="81"/>
      <c r="C156" s="81"/>
      <c r="D156" s="75"/>
      <c r="E156" s="75"/>
      <c r="F156" s="128"/>
      <c r="G156" s="82"/>
      <c r="H156" s="83"/>
      <c r="I156" s="128"/>
      <c r="J156" s="58"/>
      <c r="K156" s="58"/>
      <c r="L156" s="128"/>
      <c r="M156" s="82"/>
      <c r="N156" s="128"/>
      <c r="O156" s="82"/>
      <c r="P156" s="128"/>
      <c r="Q156" s="82"/>
      <c r="R156" s="128"/>
      <c r="S156" s="82"/>
      <c r="T156" s="128"/>
      <c r="U156" s="82"/>
      <c r="V156" s="6"/>
      <c r="W156" s="6"/>
      <c r="X156" s="6"/>
      <c r="Y156" s="6"/>
    </row>
    <row r="157" spans="1:25" s="1" customFormat="1" ht="30" customHeight="1">
      <c r="A157" s="54" t="s">
        <v>117</v>
      </c>
      <c r="B157" s="54"/>
      <c r="C157" s="54"/>
      <c r="D157" s="54"/>
      <c r="E157" s="54"/>
      <c r="F157" s="54">
        <f>SUM(F145:F156)</f>
        <v>1778</v>
      </c>
      <c r="G157" s="54">
        <f>SUM(G145:G156)</f>
        <v>711</v>
      </c>
      <c r="H157" s="53"/>
      <c r="I157" s="53"/>
      <c r="J157" s="58"/>
      <c r="K157" s="58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6"/>
      <c r="W157" s="6"/>
      <c r="X157" s="6"/>
      <c r="Y157" s="6"/>
    </row>
    <row r="158" spans="1:25" s="1" customFormat="1" ht="11.25" customHeight="1">
      <c r="A158" s="81"/>
      <c r="B158" s="81"/>
      <c r="C158" s="81"/>
      <c r="D158" s="75"/>
      <c r="E158" s="75"/>
      <c r="F158" s="128"/>
      <c r="G158" s="82"/>
      <c r="H158" s="82"/>
      <c r="I158" s="128"/>
      <c r="J158" s="57"/>
      <c r="K158" s="128"/>
      <c r="L158" s="58"/>
      <c r="M158" s="84"/>
      <c r="N158" s="53"/>
      <c r="O158" s="91"/>
      <c r="P158" s="128"/>
      <c r="Q158" s="82"/>
      <c r="R158" s="128"/>
      <c r="S158" s="82"/>
      <c r="T158" s="128"/>
      <c r="U158" s="82"/>
      <c r="V158" s="6"/>
      <c r="W158" s="6"/>
      <c r="X158" s="6"/>
      <c r="Y158" s="6"/>
    </row>
    <row r="159" spans="1:25" s="1" customFormat="1" ht="30" customHeight="1">
      <c r="A159" s="81"/>
      <c r="B159" s="81"/>
      <c r="C159" s="81"/>
      <c r="D159" s="75"/>
      <c r="E159" s="75"/>
      <c r="F159" s="128"/>
      <c r="G159" s="82"/>
      <c r="H159" s="82"/>
      <c r="I159" s="128"/>
      <c r="J159" s="57"/>
      <c r="K159" s="128"/>
      <c r="L159" s="58"/>
      <c r="M159" s="84"/>
      <c r="N159" s="53"/>
      <c r="O159" s="91"/>
      <c r="P159" s="128"/>
      <c r="Q159" s="82"/>
      <c r="R159" s="128"/>
      <c r="S159" s="82"/>
      <c r="T159" s="128"/>
      <c r="U159" s="82"/>
      <c r="V159" s="6"/>
      <c r="W159" s="6"/>
      <c r="X159" s="6"/>
      <c r="Y159" s="6"/>
    </row>
    <row r="160" spans="1:21" s="2" customFormat="1" ht="18" customHeight="1">
      <c r="A160" s="17"/>
      <c r="B160" s="59" t="s">
        <v>192</v>
      </c>
      <c r="C160" s="60"/>
      <c r="D160" s="19"/>
      <c r="E160" s="20"/>
      <c r="F160" s="18"/>
      <c r="G160" s="20"/>
      <c r="H160" s="15"/>
      <c r="I160" s="14"/>
      <c r="J160" s="14"/>
      <c r="K160" s="14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2" ht="16.5" thickBot="1">
      <c r="A161" s="15"/>
      <c r="B161" s="15"/>
      <c r="C161" s="15"/>
      <c r="D161" s="15"/>
      <c r="E161" s="15"/>
      <c r="F161" s="14"/>
      <c r="G161" s="15"/>
      <c r="H161" s="15"/>
      <c r="I161" s="14"/>
      <c r="J161" s="14"/>
      <c r="K161" s="14"/>
      <c r="L161" s="141"/>
      <c r="M161" s="141"/>
      <c r="N161" s="141"/>
      <c r="O161" s="141"/>
      <c r="P161" s="141"/>
      <c r="Q161" s="141"/>
      <c r="R161" s="142"/>
      <c r="S161" s="142"/>
      <c r="T161" s="142"/>
      <c r="U161" s="142"/>
      <c r="V161" s="2"/>
    </row>
    <row r="162" spans="1:22" ht="12.75">
      <c r="A162" s="28" t="s">
        <v>0</v>
      </c>
      <c r="B162" s="29"/>
      <c r="C162" s="30"/>
      <c r="D162" s="28" t="s">
        <v>123</v>
      </c>
      <c r="E162" s="31"/>
      <c r="F162" s="28" t="s">
        <v>119</v>
      </c>
      <c r="G162" s="3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2"/>
    </row>
    <row r="163" spans="1:22" ht="12.75">
      <c r="A163" s="37"/>
      <c r="B163" s="38"/>
      <c r="C163" s="11"/>
      <c r="D163" s="37"/>
      <c r="E163" s="39"/>
      <c r="F163" s="37"/>
      <c r="G163" s="11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2"/>
    </row>
    <row r="164" spans="1:22" ht="35.25" customHeight="1" thickBot="1">
      <c r="A164" s="37"/>
      <c r="B164" s="38"/>
      <c r="C164" s="11"/>
      <c r="D164" s="37"/>
      <c r="E164" s="39"/>
      <c r="F164" s="42"/>
      <c r="G164" s="1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2"/>
    </row>
    <row r="165" spans="1:22" ht="12.75">
      <c r="A165" s="37" t="s">
        <v>7</v>
      </c>
      <c r="B165" s="38" t="s">
        <v>8</v>
      </c>
      <c r="C165" s="11" t="s">
        <v>1</v>
      </c>
      <c r="D165" s="37" t="s">
        <v>124</v>
      </c>
      <c r="E165" s="39" t="s">
        <v>125</v>
      </c>
      <c r="F165" s="143" t="s">
        <v>18</v>
      </c>
      <c r="G165" s="145" t="s">
        <v>19</v>
      </c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2"/>
    </row>
    <row r="166" spans="1:22" ht="17.25" customHeight="1" thickBot="1">
      <c r="A166" s="42"/>
      <c r="B166" s="43"/>
      <c r="C166" s="12"/>
      <c r="D166" s="42"/>
      <c r="E166" s="44"/>
      <c r="F166" s="144"/>
      <c r="G166" s="146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2"/>
    </row>
    <row r="167" spans="1:25" s="2" customFormat="1" ht="39.75" customHeight="1">
      <c r="A167" s="92" t="s">
        <v>193</v>
      </c>
      <c r="B167" s="93" t="s">
        <v>194</v>
      </c>
      <c r="C167" s="94" t="s">
        <v>50</v>
      </c>
      <c r="D167" s="95">
        <v>38551</v>
      </c>
      <c r="E167" s="96">
        <v>38625</v>
      </c>
      <c r="F167" s="130">
        <v>359</v>
      </c>
      <c r="G167" s="132"/>
      <c r="H167" s="91"/>
      <c r="I167" s="53"/>
      <c r="J167" s="53"/>
      <c r="K167" s="53"/>
      <c r="L167" s="53"/>
      <c r="M167" s="91"/>
      <c r="N167" s="97"/>
      <c r="O167" s="88"/>
      <c r="P167" s="53"/>
      <c r="Q167" s="91"/>
      <c r="R167" s="53"/>
      <c r="S167" s="91"/>
      <c r="T167" s="53"/>
      <c r="U167" s="91"/>
      <c r="W167"/>
      <c r="X167"/>
      <c r="Y167"/>
    </row>
    <row r="168" spans="1:25" s="1" customFormat="1" ht="39.75" customHeight="1">
      <c r="A168" s="69" t="s">
        <v>195</v>
      </c>
      <c r="B168" s="70" t="s">
        <v>196</v>
      </c>
      <c r="C168" s="74" t="s">
        <v>50</v>
      </c>
      <c r="D168" s="63">
        <v>38658</v>
      </c>
      <c r="E168" s="64">
        <v>38709</v>
      </c>
      <c r="F168" s="126">
        <v>989</v>
      </c>
      <c r="G168" s="78"/>
      <c r="H168" s="82"/>
      <c r="I168" s="128"/>
      <c r="J168" s="128"/>
      <c r="K168" s="128"/>
      <c r="L168" s="58"/>
      <c r="M168" s="84"/>
      <c r="N168" s="53"/>
      <c r="O168" s="91"/>
      <c r="P168" s="128"/>
      <c r="Q168" s="82"/>
      <c r="R168" s="128"/>
      <c r="S168" s="82"/>
      <c r="T168" s="128"/>
      <c r="U168" s="82"/>
      <c r="V168" s="2"/>
      <c r="W168"/>
      <c r="X168"/>
      <c r="Y168"/>
    </row>
    <row r="169" spans="1:25" s="1" customFormat="1" ht="11.25" customHeight="1">
      <c r="A169" s="81"/>
      <c r="B169" s="81"/>
      <c r="C169" s="81"/>
      <c r="D169" s="75"/>
      <c r="E169" s="75"/>
      <c r="F169" s="128"/>
      <c r="G169" s="82"/>
      <c r="H169" s="82"/>
      <c r="I169" s="128"/>
      <c r="J169" s="57"/>
      <c r="K169" s="128"/>
      <c r="L169" s="58"/>
      <c r="M169" s="84"/>
      <c r="N169" s="53"/>
      <c r="O169" s="91"/>
      <c r="P169" s="128"/>
      <c r="Q169" s="82"/>
      <c r="R169" s="128"/>
      <c r="S169" s="82"/>
      <c r="T169" s="128"/>
      <c r="U169" s="82"/>
      <c r="V169" s="2"/>
      <c r="W169"/>
      <c r="X169"/>
      <c r="Y169"/>
    </row>
    <row r="170" spans="1:25" s="1" customFormat="1" ht="30" customHeight="1">
      <c r="A170" s="54" t="s">
        <v>117</v>
      </c>
      <c r="B170" s="54"/>
      <c r="C170" s="54"/>
      <c r="D170" s="54"/>
      <c r="E170" s="54"/>
      <c r="F170" s="54">
        <f>SUM(F167:F169)</f>
        <v>1348</v>
      </c>
      <c r="G170" s="54"/>
      <c r="H170" s="53"/>
      <c r="I170" s="53"/>
      <c r="J170" s="58"/>
      <c r="K170" s="58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6"/>
      <c r="W170" s="6"/>
      <c r="X170" s="6"/>
      <c r="Y170" s="6"/>
    </row>
    <row r="171" spans="1:25" s="1" customFormat="1" ht="11.25" customHeight="1">
      <c r="A171" s="81"/>
      <c r="B171" s="81"/>
      <c r="C171" s="81"/>
      <c r="D171" s="75"/>
      <c r="E171" s="75"/>
      <c r="F171" s="128"/>
      <c r="G171" s="82"/>
      <c r="H171" s="82"/>
      <c r="I171" s="128"/>
      <c r="J171" s="57"/>
      <c r="K171" s="128"/>
      <c r="L171" s="58"/>
      <c r="M171" s="84"/>
      <c r="N171" s="53"/>
      <c r="O171" s="91"/>
      <c r="P171" s="128"/>
      <c r="Q171" s="82"/>
      <c r="R171" s="128"/>
      <c r="S171" s="82"/>
      <c r="T171" s="128"/>
      <c r="U171" s="82"/>
      <c r="V171" s="2"/>
      <c r="W171"/>
      <c r="X171"/>
      <c r="Y171"/>
    </row>
    <row r="172" spans="1:25" s="1" customFormat="1" ht="11.25" customHeight="1">
      <c r="A172" s="81"/>
      <c r="B172" s="81"/>
      <c r="C172" s="81"/>
      <c r="D172" s="75"/>
      <c r="E172" s="75"/>
      <c r="F172" s="128"/>
      <c r="G172" s="82"/>
      <c r="H172" s="82"/>
      <c r="I172" s="128"/>
      <c r="J172" s="57"/>
      <c r="K172" s="128"/>
      <c r="L172" s="58"/>
      <c r="M172" s="84"/>
      <c r="N172" s="53"/>
      <c r="O172" s="91"/>
      <c r="P172" s="128"/>
      <c r="Q172" s="82"/>
      <c r="R172" s="128"/>
      <c r="S172" s="82"/>
      <c r="T172" s="128"/>
      <c r="U172" s="82"/>
      <c r="V172" s="2"/>
      <c r="W172"/>
      <c r="X172"/>
      <c r="Y172"/>
    </row>
    <row r="173" spans="1:25" s="1" customFormat="1" ht="11.25" customHeight="1">
      <c r="A173" s="81"/>
      <c r="B173" s="81"/>
      <c r="C173" s="81"/>
      <c r="D173" s="75"/>
      <c r="E173" s="75"/>
      <c r="F173" s="128"/>
      <c r="G173" s="82"/>
      <c r="H173" s="82"/>
      <c r="I173" s="128"/>
      <c r="J173" s="57"/>
      <c r="K173" s="128"/>
      <c r="L173" s="58"/>
      <c r="M173" s="84"/>
      <c r="N173" s="53"/>
      <c r="O173" s="91"/>
      <c r="P173" s="128"/>
      <c r="Q173" s="82"/>
      <c r="R173" s="128"/>
      <c r="S173" s="82"/>
      <c r="T173" s="128"/>
      <c r="U173" s="82"/>
      <c r="V173" s="2"/>
      <c r="W173"/>
      <c r="X173"/>
      <c r="Y173"/>
    </row>
    <row r="174" spans="1:25" s="3" customFormat="1" ht="26.25" customHeight="1" thickBo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8"/>
      <c r="M174" s="58"/>
      <c r="N174" s="97"/>
      <c r="O174" s="97"/>
      <c r="P174" s="53"/>
      <c r="Q174" s="53"/>
      <c r="R174" s="53"/>
      <c r="S174" s="53"/>
      <c r="T174" s="53"/>
      <c r="U174" s="53"/>
      <c r="V174" s="2"/>
      <c r="W174"/>
      <c r="X174"/>
      <c r="Y174"/>
    </row>
    <row r="175" spans="1:22" ht="16.5" thickBot="1">
      <c r="A175" s="98" t="s">
        <v>127</v>
      </c>
      <c r="B175" s="98"/>
      <c r="C175" s="98"/>
      <c r="D175" s="98"/>
      <c r="E175" s="98"/>
      <c r="F175" s="98"/>
      <c r="G175" s="98"/>
      <c r="H175" s="53"/>
      <c r="I175" s="53"/>
      <c r="J175" s="53"/>
      <c r="K175" s="53"/>
      <c r="L175" s="21" t="s">
        <v>138</v>
      </c>
      <c r="M175" s="22"/>
      <c r="N175" s="22"/>
      <c r="O175" s="22"/>
      <c r="P175" s="22"/>
      <c r="Q175" s="22"/>
      <c r="R175" s="22"/>
      <c r="S175" s="22"/>
      <c r="T175" s="22"/>
      <c r="U175" s="23"/>
      <c r="V175" s="5"/>
    </row>
    <row r="176" spans="1:22" ht="16.5" thickBot="1">
      <c r="A176" s="15"/>
      <c r="B176" s="15"/>
      <c r="C176" s="15"/>
      <c r="D176" s="15"/>
      <c r="E176" s="15"/>
      <c r="F176" s="14"/>
      <c r="G176" s="15"/>
      <c r="H176" s="15"/>
      <c r="I176" s="14"/>
      <c r="J176" s="14"/>
      <c r="K176" s="14"/>
      <c r="L176" s="24" t="s">
        <v>139</v>
      </c>
      <c r="M176" s="25"/>
      <c r="N176" s="25"/>
      <c r="O176" s="25"/>
      <c r="P176" s="25"/>
      <c r="Q176" s="25"/>
      <c r="R176" s="26" t="s">
        <v>198</v>
      </c>
      <c r="S176" s="27"/>
      <c r="T176" s="26" t="s">
        <v>140</v>
      </c>
      <c r="U176" s="27"/>
      <c r="V176" s="2"/>
    </row>
    <row r="177" spans="1:22" ht="12.75">
      <c r="A177" s="28" t="s">
        <v>0</v>
      </c>
      <c r="B177" s="29"/>
      <c r="C177" s="30"/>
      <c r="D177" s="28" t="s">
        <v>123</v>
      </c>
      <c r="E177" s="31"/>
      <c r="F177" s="28" t="s">
        <v>119</v>
      </c>
      <c r="G177" s="31"/>
      <c r="H177" s="28" t="s">
        <v>120</v>
      </c>
      <c r="I177" s="29"/>
      <c r="J177" s="29"/>
      <c r="K177" s="30"/>
      <c r="L177" s="32" t="s">
        <v>141</v>
      </c>
      <c r="M177" s="33"/>
      <c r="N177" s="32" t="s">
        <v>199</v>
      </c>
      <c r="O177" s="34"/>
      <c r="P177" s="32" t="s">
        <v>142</v>
      </c>
      <c r="Q177" s="33"/>
      <c r="R177" s="35"/>
      <c r="S177" s="36"/>
      <c r="T177" s="35"/>
      <c r="U177" s="36"/>
      <c r="V177" s="2"/>
    </row>
    <row r="178" spans="1:22" ht="12.75">
      <c r="A178" s="37"/>
      <c r="B178" s="38"/>
      <c r="C178" s="11"/>
      <c r="D178" s="37"/>
      <c r="E178" s="39"/>
      <c r="F178" s="37"/>
      <c r="G178" s="39"/>
      <c r="H178" s="37"/>
      <c r="I178" s="38"/>
      <c r="J178" s="38"/>
      <c r="K178" s="11"/>
      <c r="L178" s="37"/>
      <c r="M178" s="39"/>
      <c r="N178" s="37"/>
      <c r="O178" s="11"/>
      <c r="P178" s="37"/>
      <c r="Q178" s="39"/>
      <c r="R178" s="35"/>
      <c r="S178" s="36"/>
      <c r="T178" s="35"/>
      <c r="U178" s="36"/>
      <c r="V178" s="2"/>
    </row>
    <row r="179" spans="1:22" ht="35.25" customHeight="1" thickBot="1">
      <c r="A179" s="37"/>
      <c r="B179" s="38"/>
      <c r="C179" s="11"/>
      <c r="D179" s="37"/>
      <c r="E179" s="39"/>
      <c r="F179" s="37"/>
      <c r="G179" s="39"/>
      <c r="H179" s="37"/>
      <c r="I179" s="38"/>
      <c r="J179" s="38"/>
      <c r="K179" s="11"/>
      <c r="L179" s="37"/>
      <c r="M179" s="39"/>
      <c r="N179" s="37"/>
      <c r="O179" s="11"/>
      <c r="P179" s="37"/>
      <c r="Q179" s="39"/>
      <c r="R179" s="40"/>
      <c r="S179" s="41"/>
      <c r="T179" s="40"/>
      <c r="U179" s="41"/>
      <c r="V179" s="2"/>
    </row>
    <row r="180" spans="1:22" ht="12.75">
      <c r="A180" s="37" t="s">
        <v>7</v>
      </c>
      <c r="B180" s="38" t="s">
        <v>8</v>
      </c>
      <c r="C180" s="11" t="s">
        <v>1</v>
      </c>
      <c r="D180" s="37" t="s">
        <v>124</v>
      </c>
      <c r="E180" s="39" t="s">
        <v>125</v>
      </c>
      <c r="F180" s="37" t="s">
        <v>18</v>
      </c>
      <c r="G180" s="39" t="s">
        <v>19</v>
      </c>
      <c r="H180" s="37" t="s">
        <v>3</v>
      </c>
      <c r="I180" s="38" t="s">
        <v>5</v>
      </c>
      <c r="J180" s="38" t="s">
        <v>4</v>
      </c>
      <c r="K180" s="11" t="s">
        <v>6</v>
      </c>
      <c r="L180" s="37" t="s">
        <v>2</v>
      </c>
      <c r="M180" s="39" t="s">
        <v>19</v>
      </c>
      <c r="N180" s="37" t="s">
        <v>2</v>
      </c>
      <c r="O180" s="11" t="s">
        <v>19</v>
      </c>
      <c r="P180" s="37" t="s">
        <v>2</v>
      </c>
      <c r="Q180" s="11" t="s">
        <v>19</v>
      </c>
      <c r="R180" s="32" t="s">
        <v>2</v>
      </c>
      <c r="S180" s="34" t="s">
        <v>19</v>
      </c>
      <c r="T180" s="32" t="s">
        <v>2</v>
      </c>
      <c r="U180" s="34" t="s">
        <v>19</v>
      </c>
      <c r="V180" s="2"/>
    </row>
    <row r="181" spans="1:22" ht="17.25" customHeight="1" thickBot="1">
      <c r="A181" s="42"/>
      <c r="B181" s="43"/>
      <c r="C181" s="12"/>
      <c r="D181" s="42"/>
      <c r="E181" s="44"/>
      <c r="F181" s="42"/>
      <c r="G181" s="44"/>
      <c r="H181" s="42"/>
      <c r="I181" s="43"/>
      <c r="J181" s="43"/>
      <c r="K181" s="12"/>
      <c r="L181" s="42"/>
      <c r="M181" s="44"/>
      <c r="N181" s="42"/>
      <c r="O181" s="12"/>
      <c r="P181" s="42"/>
      <c r="Q181" s="12"/>
      <c r="R181" s="42"/>
      <c r="S181" s="12"/>
      <c r="T181" s="42"/>
      <c r="U181" s="12"/>
      <c r="V181" s="2"/>
    </row>
    <row r="182" spans="1:22" ht="15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"/>
    </row>
    <row r="183" spans="1:22" ht="28.5" customHeight="1" thickBot="1">
      <c r="A183" s="53" t="s">
        <v>136</v>
      </c>
      <c r="B183" s="53" t="s">
        <v>137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"/>
    </row>
    <row r="184" spans="1:22" ht="30" customHeight="1">
      <c r="A184" s="55">
        <v>1</v>
      </c>
      <c r="B184" s="54" t="s">
        <v>128</v>
      </c>
      <c r="C184" s="54"/>
      <c r="D184" s="54"/>
      <c r="E184" s="99"/>
      <c r="F184" s="100">
        <f aca="true" t="shared" si="12" ref="F184:U184">F18</f>
        <v>535</v>
      </c>
      <c r="G184" s="101">
        <f t="shared" si="12"/>
        <v>183</v>
      </c>
      <c r="H184" s="102">
        <f t="shared" si="12"/>
        <v>241</v>
      </c>
      <c r="I184" s="103">
        <f t="shared" si="12"/>
        <v>253</v>
      </c>
      <c r="J184" s="104">
        <f t="shared" si="12"/>
        <v>0.4504672897196262</v>
      </c>
      <c r="K184" s="105">
        <f t="shared" si="12"/>
        <v>0.47289719626168225</v>
      </c>
      <c r="L184" s="100">
        <f t="shared" si="12"/>
        <v>232</v>
      </c>
      <c r="M184" s="101">
        <f t="shared" si="12"/>
        <v>68</v>
      </c>
      <c r="N184" s="100">
        <f t="shared" si="12"/>
        <v>16</v>
      </c>
      <c r="O184" s="101">
        <f t="shared" si="12"/>
        <v>6</v>
      </c>
      <c r="P184" s="100">
        <f t="shared" si="12"/>
        <v>5</v>
      </c>
      <c r="Q184" s="101">
        <f t="shared" si="12"/>
        <v>3</v>
      </c>
      <c r="R184" s="100">
        <f>R18</f>
        <v>13</v>
      </c>
      <c r="S184" s="101">
        <f>S18</f>
        <v>6</v>
      </c>
      <c r="T184" s="100">
        <f t="shared" si="12"/>
        <v>269</v>
      </c>
      <c r="U184" s="101">
        <f t="shared" si="12"/>
        <v>100</v>
      </c>
      <c r="V184" s="5"/>
    </row>
    <row r="185" spans="1:22" ht="30" customHeight="1">
      <c r="A185" s="55">
        <v>11</v>
      </c>
      <c r="B185" s="54" t="s">
        <v>129</v>
      </c>
      <c r="C185" s="54"/>
      <c r="D185" s="54"/>
      <c r="E185" s="99"/>
      <c r="F185" s="106">
        <f aca="true" t="shared" si="13" ref="F185:U185">F41</f>
        <v>359</v>
      </c>
      <c r="G185" s="107">
        <f t="shared" si="13"/>
        <v>145</v>
      </c>
      <c r="H185" s="108">
        <f t="shared" si="13"/>
        <v>188</v>
      </c>
      <c r="I185" s="54">
        <f t="shared" si="13"/>
        <v>169</v>
      </c>
      <c r="J185" s="56">
        <f t="shared" si="13"/>
        <v>0.5236768802228412</v>
      </c>
      <c r="K185" s="109">
        <f t="shared" si="13"/>
        <v>0.47075208913649025</v>
      </c>
      <c r="L185" s="106">
        <f t="shared" si="13"/>
        <v>76</v>
      </c>
      <c r="M185" s="107">
        <f t="shared" si="13"/>
        <v>26</v>
      </c>
      <c r="N185" s="106">
        <f t="shared" si="13"/>
        <v>85</v>
      </c>
      <c r="O185" s="107">
        <f t="shared" si="13"/>
        <v>32</v>
      </c>
      <c r="P185" s="106">
        <f t="shared" si="13"/>
        <v>8</v>
      </c>
      <c r="Q185" s="107">
        <f t="shared" si="13"/>
        <v>2</v>
      </c>
      <c r="R185" s="106">
        <f>R41</f>
        <v>16</v>
      </c>
      <c r="S185" s="107">
        <f>S41</f>
        <v>7</v>
      </c>
      <c r="T185" s="106">
        <f t="shared" si="13"/>
        <v>174</v>
      </c>
      <c r="U185" s="107">
        <f t="shared" si="13"/>
        <v>78</v>
      </c>
      <c r="V185" s="5"/>
    </row>
    <row r="186" spans="1:22" ht="30" customHeight="1">
      <c r="A186" s="55">
        <v>14</v>
      </c>
      <c r="B186" s="54" t="s">
        <v>130</v>
      </c>
      <c r="C186" s="54"/>
      <c r="D186" s="54"/>
      <c r="E186" s="99"/>
      <c r="F186" s="106">
        <f aca="true" t="shared" si="14" ref="F186:U186">F66</f>
        <v>378</v>
      </c>
      <c r="G186" s="107">
        <f t="shared" si="14"/>
        <v>112</v>
      </c>
      <c r="H186" s="108">
        <f t="shared" si="14"/>
        <v>207</v>
      </c>
      <c r="I186" s="54">
        <f t="shared" si="14"/>
        <v>140</v>
      </c>
      <c r="J186" s="56">
        <f t="shared" si="14"/>
        <v>0.5476190476190477</v>
      </c>
      <c r="K186" s="109">
        <f t="shared" si="14"/>
        <v>0.37037037037037035</v>
      </c>
      <c r="L186" s="106">
        <f t="shared" si="14"/>
        <v>102</v>
      </c>
      <c r="M186" s="107">
        <f t="shared" si="14"/>
        <v>29</v>
      </c>
      <c r="N186" s="106">
        <f t="shared" si="14"/>
        <v>28</v>
      </c>
      <c r="O186" s="107">
        <f t="shared" si="14"/>
        <v>18</v>
      </c>
      <c r="P186" s="106">
        <f t="shared" si="14"/>
        <v>10</v>
      </c>
      <c r="Q186" s="107">
        <f t="shared" si="14"/>
        <v>6</v>
      </c>
      <c r="R186" s="106">
        <f>R66</f>
        <v>4</v>
      </c>
      <c r="S186" s="107">
        <f>S66</f>
        <v>1</v>
      </c>
      <c r="T186" s="106">
        <f t="shared" si="14"/>
        <v>234</v>
      </c>
      <c r="U186" s="107">
        <f t="shared" si="14"/>
        <v>58</v>
      </c>
      <c r="V186" s="5"/>
    </row>
    <row r="187" spans="1:22" ht="39.75" customHeight="1">
      <c r="A187" s="55">
        <v>12</v>
      </c>
      <c r="B187" s="54" t="s">
        <v>154</v>
      </c>
      <c r="C187" s="54"/>
      <c r="D187" s="54"/>
      <c r="E187" s="99"/>
      <c r="F187" s="106">
        <f aca="true" t="shared" si="15" ref="F187:U187">F118</f>
        <v>383</v>
      </c>
      <c r="G187" s="107">
        <f t="shared" si="15"/>
        <v>101</v>
      </c>
      <c r="H187" s="108">
        <f t="shared" si="15"/>
        <v>147</v>
      </c>
      <c r="I187" s="54">
        <f t="shared" si="15"/>
        <v>122</v>
      </c>
      <c r="J187" s="56">
        <f t="shared" si="15"/>
        <v>0.3838120104438642</v>
      </c>
      <c r="K187" s="109">
        <f t="shared" si="15"/>
        <v>0.3185378590078329</v>
      </c>
      <c r="L187" s="106">
        <f t="shared" si="15"/>
        <v>102</v>
      </c>
      <c r="M187" s="107">
        <f t="shared" si="15"/>
        <v>16</v>
      </c>
      <c r="N187" s="106">
        <f t="shared" si="15"/>
        <v>15</v>
      </c>
      <c r="O187" s="107">
        <f t="shared" si="15"/>
        <v>6</v>
      </c>
      <c r="P187" s="106">
        <f t="shared" si="15"/>
        <v>5</v>
      </c>
      <c r="Q187" s="107">
        <f t="shared" si="15"/>
        <v>1</v>
      </c>
      <c r="R187" s="106">
        <f>R118</f>
        <v>2</v>
      </c>
      <c r="S187" s="107">
        <f>S118</f>
        <v>1</v>
      </c>
      <c r="T187" s="106">
        <f t="shared" si="15"/>
        <v>259</v>
      </c>
      <c r="U187" s="107">
        <f t="shared" si="15"/>
        <v>77</v>
      </c>
      <c r="V187" s="5"/>
    </row>
    <row r="188" spans="1:22" ht="30" customHeight="1" thickBot="1">
      <c r="A188" s="55">
        <v>1</v>
      </c>
      <c r="B188" s="54" t="s">
        <v>131</v>
      </c>
      <c r="C188" s="54"/>
      <c r="D188" s="54"/>
      <c r="E188" s="99"/>
      <c r="F188" s="110">
        <f>F79</f>
        <v>39</v>
      </c>
      <c r="G188" s="111">
        <f aca="true" t="shared" si="16" ref="G188:U188">G79</f>
        <v>8</v>
      </c>
      <c r="H188" s="112">
        <f t="shared" si="16"/>
        <v>7.800000000000001</v>
      </c>
      <c r="I188" s="113">
        <f t="shared" si="16"/>
        <v>7</v>
      </c>
      <c r="J188" s="114">
        <f t="shared" si="16"/>
        <v>0.2</v>
      </c>
      <c r="K188" s="115">
        <f t="shared" si="16"/>
        <v>0.1794871794871795</v>
      </c>
      <c r="L188" s="110">
        <f t="shared" si="16"/>
        <v>2</v>
      </c>
      <c r="M188" s="111">
        <f t="shared" si="16"/>
        <v>1</v>
      </c>
      <c r="N188" s="110">
        <f t="shared" si="16"/>
        <v>1</v>
      </c>
      <c r="O188" s="111">
        <f t="shared" si="16"/>
        <v>1</v>
      </c>
      <c r="P188" s="110">
        <f t="shared" si="16"/>
        <v>4</v>
      </c>
      <c r="Q188" s="111">
        <f t="shared" si="16"/>
        <v>0</v>
      </c>
      <c r="R188" s="110">
        <f t="shared" si="16"/>
        <v>0</v>
      </c>
      <c r="S188" s="111">
        <f t="shared" si="16"/>
        <v>0</v>
      </c>
      <c r="T188" s="110">
        <f t="shared" si="16"/>
        <v>32</v>
      </c>
      <c r="U188" s="111">
        <f t="shared" si="16"/>
        <v>6</v>
      </c>
      <c r="V188" s="5"/>
    </row>
    <row r="189" spans="1:22" ht="30" customHeight="1">
      <c r="A189" s="57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"/>
    </row>
    <row r="190" spans="1:22" ht="30" customHeight="1">
      <c r="A190" s="55">
        <v>4</v>
      </c>
      <c r="B190" s="54" t="s">
        <v>135</v>
      </c>
      <c r="C190" s="54"/>
      <c r="D190" s="54"/>
      <c r="E190" s="99"/>
      <c r="F190" s="54">
        <f>F134</f>
        <v>68</v>
      </c>
      <c r="G190" s="54">
        <f>G134</f>
        <v>28</v>
      </c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"/>
    </row>
    <row r="191" spans="1:22" ht="30" customHeight="1">
      <c r="A191" s="57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"/>
    </row>
    <row r="192" spans="1:25" s="3" customFormat="1" ht="30" customHeight="1">
      <c r="A192" s="55">
        <v>11</v>
      </c>
      <c r="B192" s="54" t="s">
        <v>118</v>
      </c>
      <c r="C192" s="54"/>
      <c r="D192" s="54"/>
      <c r="E192" s="54"/>
      <c r="F192" s="54">
        <f>F157</f>
        <v>1778</v>
      </c>
      <c r="G192" s="54">
        <f>G157</f>
        <v>711</v>
      </c>
      <c r="H192" s="53"/>
      <c r="I192" s="53"/>
      <c r="J192" s="53"/>
      <c r="K192" s="58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"/>
      <c r="W192"/>
      <c r="X192"/>
      <c r="Y192"/>
    </row>
    <row r="193" spans="1:22" ht="30" customHeight="1">
      <c r="A193" s="57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"/>
    </row>
    <row r="194" spans="1:22" ht="30" customHeight="1">
      <c r="A194" s="116">
        <v>2</v>
      </c>
      <c r="B194" s="117" t="s">
        <v>192</v>
      </c>
      <c r="C194" s="118"/>
      <c r="D194" s="54"/>
      <c r="E194" s="54"/>
      <c r="F194" s="54">
        <f>F170</f>
        <v>1348</v>
      </c>
      <c r="G194" s="54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"/>
    </row>
    <row r="195" spans="1:22" ht="30" customHeight="1">
      <c r="A195" s="57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"/>
    </row>
    <row r="196" spans="1:22" ht="30" customHeight="1">
      <c r="A196" s="119">
        <v>10</v>
      </c>
      <c r="B196" s="120" t="s">
        <v>185</v>
      </c>
      <c r="C196" s="121"/>
      <c r="D196" s="90"/>
      <c r="E196" s="90"/>
      <c r="F196" s="129"/>
      <c r="G196" s="90"/>
      <c r="H196" s="90"/>
      <c r="I196" s="129"/>
      <c r="J196" s="129"/>
      <c r="K196" s="129"/>
      <c r="L196" s="129"/>
      <c r="M196" s="90"/>
      <c r="N196" s="129"/>
      <c r="O196" s="90"/>
      <c r="P196" s="129"/>
      <c r="Q196" s="90"/>
      <c r="R196" s="129"/>
      <c r="S196" s="90"/>
      <c r="T196" s="129"/>
      <c r="U196" s="90"/>
      <c r="V196" s="2"/>
    </row>
    <row r="197" spans="1:22" ht="30" customHeight="1" thickBot="1">
      <c r="A197" s="122"/>
      <c r="B197" s="90"/>
      <c r="C197" s="90"/>
      <c r="D197" s="90"/>
      <c r="E197" s="90"/>
      <c r="F197" s="129"/>
      <c r="G197" s="90"/>
      <c r="H197" s="90"/>
      <c r="I197" s="129"/>
      <c r="J197" s="129"/>
      <c r="K197" s="129"/>
      <c r="L197" s="129"/>
      <c r="M197" s="90"/>
      <c r="N197" s="129"/>
      <c r="O197" s="90"/>
      <c r="P197" s="129"/>
      <c r="Q197" s="90"/>
      <c r="R197" s="129"/>
      <c r="S197" s="90"/>
      <c r="T197" s="129"/>
      <c r="U197" s="90"/>
      <c r="V197" s="2"/>
    </row>
    <row r="198" spans="1:22" ht="30" customHeight="1" thickBot="1">
      <c r="A198" s="9">
        <f>SUM(A184:A197)</f>
        <v>66</v>
      </c>
      <c r="B198" s="10" t="s">
        <v>189</v>
      </c>
      <c r="C198" s="121"/>
      <c r="D198" s="90"/>
      <c r="E198" s="90"/>
      <c r="F198" s="129"/>
      <c r="G198" s="90"/>
      <c r="H198" s="90"/>
      <c r="I198" s="129"/>
      <c r="J198" s="129"/>
      <c r="K198" s="129"/>
      <c r="L198" s="129"/>
      <c r="M198" s="90"/>
      <c r="N198" s="129"/>
      <c r="O198" s="90"/>
      <c r="P198" s="129"/>
      <c r="Q198" s="90"/>
      <c r="R198" s="129"/>
      <c r="S198" s="90"/>
      <c r="T198" s="129"/>
      <c r="U198" s="90"/>
      <c r="V198" s="2"/>
    </row>
  </sheetData>
  <mergeCells count="364">
    <mergeCell ref="U107:U108"/>
    <mergeCell ref="Q107:Q108"/>
    <mergeCell ref="R107:R108"/>
    <mergeCell ref="S107:S108"/>
    <mergeCell ref="T107:T108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A104:C106"/>
    <mergeCell ref="D104:E106"/>
    <mergeCell ref="F104:G106"/>
    <mergeCell ref="H104:K106"/>
    <mergeCell ref="L102:U102"/>
    <mergeCell ref="L103:Q103"/>
    <mergeCell ref="R103:S106"/>
    <mergeCell ref="T103:U106"/>
    <mergeCell ref="L104:M106"/>
    <mergeCell ref="N104:O106"/>
    <mergeCell ref="P104:Q106"/>
    <mergeCell ref="U165:U166"/>
    <mergeCell ref="Q165:Q166"/>
    <mergeCell ref="R165:R166"/>
    <mergeCell ref="S165:S166"/>
    <mergeCell ref="T165:T166"/>
    <mergeCell ref="M165:M166"/>
    <mergeCell ref="N165:N166"/>
    <mergeCell ref="O165:O166"/>
    <mergeCell ref="P165:P166"/>
    <mergeCell ref="I165:I166"/>
    <mergeCell ref="J165:J166"/>
    <mergeCell ref="K165:K166"/>
    <mergeCell ref="L165:L166"/>
    <mergeCell ref="E165:E166"/>
    <mergeCell ref="F165:F166"/>
    <mergeCell ref="G165:G166"/>
    <mergeCell ref="H165:H166"/>
    <mergeCell ref="A165:A166"/>
    <mergeCell ref="B165:B166"/>
    <mergeCell ref="C165:C166"/>
    <mergeCell ref="D165:D166"/>
    <mergeCell ref="A162:C164"/>
    <mergeCell ref="D162:E164"/>
    <mergeCell ref="F162:G164"/>
    <mergeCell ref="H162:K164"/>
    <mergeCell ref="L160:U160"/>
    <mergeCell ref="L161:Q161"/>
    <mergeCell ref="R161:S164"/>
    <mergeCell ref="T161:U164"/>
    <mergeCell ref="L162:M164"/>
    <mergeCell ref="N162:O164"/>
    <mergeCell ref="P162:Q164"/>
    <mergeCell ref="U180:U181"/>
    <mergeCell ref="P180:P181"/>
    <mergeCell ref="Q180:Q181"/>
    <mergeCell ref="R180:R181"/>
    <mergeCell ref="S180:S181"/>
    <mergeCell ref="M180:M181"/>
    <mergeCell ref="N180:N181"/>
    <mergeCell ref="O180:O181"/>
    <mergeCell ref="T180:T181"/>
    <mergeCell ref="I180:I181"/>
    <mergeCell ref="J180:J181"/>
    <mergeCell ref="K180:K181"/>
    <mergeCell ref="L180:L181"/>
    <mergeCell ref="N177:O179"/>
    <mergeCell ref="P177:Q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75:G175"/>
    <mergeCell ref="L175:U175"/>
    <mergeCell ref="L176:Q176"/>
    <mergeCell ref="R176:S179"/>
    <mergeCell ref="T176:U179"/>
    <mergeCell ref="A177:C179"/>
    <mergeCell ref="D177:E179"/>
    <mergeCell ref="F177:G179"/>
    <mergeCell ref="H177:K179"/>
    <mergeCell ref="L177:M179"/>
    <mergeCell ref="U127:U128"/>
    <mergeCell ref="Q127:Q128"/>
    <mergeCell ref="R127:R128"/>
    <mergeCell ref="S127:S128"/>
    <mergeCell ref="T127:T128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A124:C126"/>
    <mergeCell ref="D124:E126"/>
    <mergeCell ref="F124:G126"/>
    <mergeCell ref="H124:K126"/>
    <mergeCell ref="L122:U122"/>
    <mergeCell ref="L123:Q123"/>
    <mergeCell ref="R123:S126"/>
    <mergeCell ref="T123:U126"/>
    <mergeCell ref="L124:M126"/>
    <mergeCell ref="N124:O126"/>
    <mergeCell ref="P124:Q126"/>
    <mergeCell ref="U88:U89"/>
    <mergeCell ref="Q88:Q89"/>
    <mergeCell ref="R88:R89"/>
    <mergeCell ref="S88:S89"/>
    <mergeCell ref="T88:T89"/>
    <mergeCell ref="M88:M89"/>
    <mergeCell ref="N88:N89"/>
    <mergeCell ref="O88:O89"/>
    <mergeCell ref="P88:P89"/>
    <mergeCell ref="I88:I89"/>
    <mergeCell ref="J88:J89"/>
    <mergeCell ref="K88:K89"/>
    <mergeCell ref="L88:L89"/>
    <mergeCell ref="E88:E89"/>
    <mergeCell ref="F88:F89"/>
    <mergeCell ref="G88:G89"/>
    <mergeCell ref="H88:H89"/>
    <mergeCell ref="A88:A89"/>
    <mergeCell ref="B88:B89"/>
    <mergeCell ref="C88:C89"/>
    <mergeCell ref="D88:D89"/>
    <mergeCell ref="A85:C87"/>
    <mergeCell ref="D85:E87"/>
    <mergeCell ref="F85:G87"/>
    <mergeCell ref="H85:K87"/>
    <mergeCell ref="L83:U83"/>
    <mergeCell ref="L84:Q84"/>
    <mergeCell ref="R84:S87"/>
    <mergeCell ref="T84:U87"/>
    <mergeCell ref="L85:M87"/>
    <mergeCell ref="N85:O87"/>
    <mergeCell ref="P85:Q87"/>
    <mergeCell ref="R76:R77"/>
    <mergeCell ref="S76:S77"/>
    <mergeCell ref="T76:T77"/>
    <mergeCell ref="U76:U77"/>
    <mergeCell ref="N76:N77"/>
    <mergeCell ref="O76:O77"/>
    <mergeCell ref="P76:P77"/>
    <mergeCell ref="Q76:Q77"/>
    <mergeCell ref="J76:J77"/>
    <mergeCell ref="K76:K77"/>
    <mergeCell ref="L76:L77"/>
    <mergeCell ref="M76:M77"/>
    <mergeCell ref="U74:U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Q74:Q75"/>
    <mergeCell ref="R74:R75"/>
    <mergeCell ref="S74:S75"/>
    <mergeCell ref="T74:T75"/>
    <mergeCell ref="M74:M75"/>
    <mergeCell ref="N74:N75"/>
    <mergeCell ref="O74:O75"/>
    <mergeCell ref="P74:P75"/>
    <mergeCell ref="I74:I75"/>
    <mergeCell ref="J74:J75"/>
    <mergeCell ref="K74:K75"/>
    <mergeCell ref="L74:L75"/>
    <mergeCell ref="E74:E75"/>
    <mergeCell ref="F74:F75"/>
    <mergeCell ref="G74:G75"/>
    <mergeCell ref="H74:H75"/>
    <mergeCell ref="A74:A75"/>
    <mergeCell ref="B74:B75"/>
    <mergeCell ref="C74:C75"/>
    <mergeCell ref="D74:D75"/>
    <mergeCell ref="A71:C73"/>
    <mergeCell ref="D71:E73"/>
    <mergeCell ref="F71:G73"/>
    <mergeCell ref="H71:K73"/>
    <mergeCell ref="L69:U69"/>
    <mergeCell ref="L70:Q70"/>
    <mergeCell ref="R70:S73"/>
    <mergeCell ref="T70:U73"/>
    <mergeCell ref="L71:M73"/>
    <mergeCell ref="N71:O73"/>
    <mergeCell ref="P71:Q73"/>
    <mergeCell ref="U48:U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A45:C47"/>
    <mergeCell ref="D45:E47"/>
    <mergeCell ref="F45:G47"/>
    <mergeCell ref="H45:K47"/>
    <mergeCell ref="L43:U43"/>
    <mergeCell ref="L44:Q44"/>
    <mergeCell ref="R44:S47"/>
    <mergeCell ref="T44:U47"/>
    <mergeCell ref="L45:M47"/>
    <mergeCell ref="N45:O47"/>
    <mergeCell ref="P45:Q47"/>
    <mergeCell ref="U26:U27"/>
    <mergeCell ref="Q26:Q27"/>
    <mergeCell ref="R26:R27"/>
    <mergeCell ref="S26:S27"/>
    <mergeCell ref="T26:T27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A23:C25"/>
    <mergeCell ref="D23:E25"/>
    <mergeCell ref="F23:G25"/>
    <mergeCell ref="H23:K25"/>
    <mergeCell ref="L21:U21"/>
    <mergeCell ref="L22:Q22"/>
    <mergeCell ref="R22:S25"/>
    <mergeCell ref="T22:U25"/>
    <mergeCell ref="L23:M25"/>
    <mergeCell ref="N23:O25"/>
    <mergeCell ref="P23:Q25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U13:U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3:Q14"/>
    <mergeCell ref="R13:R14"/>
    <mergeCell ref="S13:S14"/>
    <mergeCell ref="T13:T14"/>
    <mergeCell ref="M13:M14"/>
    <mergeCell ref="N13:N14"/>
    <mergeCell ref="O13:O14"/>
    <mergeCell ref="P13:P14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A10:C12"/>
    <mergeCell ref="D10:E12"/>
    <mergeCell ref="F10:G12"/>
    <mergeCell ref="H10:K12"/>
    <mergeCell ref="A139:C141"/>
    <mergeCell ref="D139:E141"/>
    <mergeCell ref="F139:G141"/>
    <mergeCell ref="L8:U8"/>
    <mergeCell ref="L9:Q9"/>
    <mergeCell ref="R9:S12"/>
    <mergeCell ref="T9:U12"/>
    <mergeCell ref="L10:M12"/>
    <mergeCell ref="N10:O12"/>
    <mergeCell ref="P10:Q12"/>
    <mergeCell ref="E142:E143"/>
    <mergeCell ref="F142:F143"/>
    <mergeCell ref="G142:G143"/>
    <mergeCell ref="N139:O141"/>
    <mergeCell ref="H139:K141"/>
    <mergeCell ref="L139:M141"/>
    <mergeCell ref="A142:A143"/>
    <mergeCell ref="B142:B143"/>
    <mergeCell ref="C142:C143"/>
    <mergeCell ref="D142:D143"/>
    <mergeCell ref="T142:T143"/>
    <mergeCell ref="P142:P143"/>
    <mergeCell ref="H142:H143"/>
    <mergeCell ref="I142:I143"/>
    <mergeCell ref="J142:J143"/>
    <mergeCell ref="K142:K143"/>
    <mergeCell ref="N142:N143"/>
    <mergeCell ref="O142:O143"/>
    <mergeCell ref="L142:L143"/>
    <mergeCell ref="M142:M143"/>
    <mergeCell ref="B194:C194"/>
    <mergeCell ref="L137:U137"/>
    <mergeCell ref="L138:Q138"/>
    <mergeCell ref="R138:S141"/>
    <mergeCell ref="T138:U141"/>
    <mergeCell ref="P139:Q141"/>
    <mergeCell ref="U142:U143"/>
    <mergeCell ref="Q142:Q143"/>
    <mergeCell ref="R142:R143"/>
    <mergeCell ref="S142:S143"/>
  </mergeCells>
  <printOptions horizontalCentered="1"/>
  <pageMargins left="0" right="0" top="0.5905511811023623" bottom="0" header="0.5118110236220472" footer="0"/>
  <pageSetup horizontalDpi="600" verticalDpi="600" orientation="landscape" paperSize="9" scale="59" r:id="rId1"/>
  <headerFooter alignWithMargins="0">
    <oddFooter>&amp;CT:/250.3/Berufliche Eingliederung/Maßnahmen/&amp;F</oddFooter>
  </headerFooter>
  <rowBreaks count="9" manualBreakCount="9">
    <brk id="20" max="255" man="1"/>
    <brk id="42" max="255" man="1"/>
    <brk id="67" max="255" man="1"/>
    <brk id="80" max="255" man="1"/>
    <brk id="101" max="255" man="1"/>
    <brk id="119" max="255" man="1"/>
    <brk id="135" max="255" man="1"/>
    <brk id="159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sandmann</dc:creator>
  <cp:keywords/>
  <dc:description/>
  <cp:lastModifiedBy>hoffmann</cp:lastModifiedBy>
  <cp:lastPrinted>2006-11-10T15:00:01Z</cp:lastPrinted>
  <dcterms:created xsi:type="dcterms:W3CDTF">2006-10-23T07:47:46Z</dcterms:created>
  <dcterms:modified xsi:type="dcterms:W3CDTF">2006-11-10T15:00:20Z</dcterms:modified>
  <cp:category/>
  <cp:version/>
  <cp:contentType/>
  <cp:contentStatus/>
</cp:coreProperties>
</file>