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11" yWindow="3720" windowWidth="11700" windowHeight="3240" tabRatio="599" activeTab="0"/>
  </bookViews>
  <sheets>
    <sheet name="HH-Entwurf ´03" sheetId="1" r:id="rId1"/>
  </sheets>
  <definedNames>
    <definedName name="_xlnm.Print_Area" localSheetId="0">'HH-Entwurf ´03'!$A$1:$M$34</definedName>
    <definedName name="Festbetr.">#REF!</definedName>
  </definedNames>
  <calcPr fullCalcOnLoad="1"/>
</workbook>
</file>

<file path=xl/sharedStrings.xml><?xml version="1.0" encoding="utf-8"?>
<sst xmlns="http://schemas.openxmlformats.org/spreadsheetml/2006/main" count="53" uniqueCount="41">
  <si>
    <t>Bezeichnung</t>
  </si>
  <si>
    <t>50.01.01</t>
  </si>
  <si>
    <t>v.H.</t>
  </si>
  <si>
    <t>50.01.02</t>
  </si>
  <si>
    <t>Leistungen an Hilfebedürftige (Lebensunterhalt)</t>
  </si>
  <si>
    <t>Hilfen für arbeitslose Sozialhilfeempfänger</t>
  </si>
  <si>
    <t>50.01.05</t>
  </si>
  <si>
    <t>Leistungen an Kranke, Schwangere und Alte</t>
  </si>
  <si>
    <t>50.01.08</t>
  </si>
  <si>
    <t xml:space="preserve">Unterhalt, Einnahmerealisierung </t>
  </si>
  <si>
    <t>50.04.01</t>
  </si>
  <si>
    <t>Leistungen zur Förderung fremder Einrichtungen und Dienste im sozialen Bereich</t>
  </si>
  <si>
    <t>Produkte</t>
  </si>
  <si>
    <t>Unterschied</t>
  </si>
  <si>
    <t>50.01.03</t>
  </si>
  <si>
    <t>Leistungen für Pflegebedürftige</t>
  </si>
  <si>
    <t>50.01.04</t>
  </si>
  <si>
    <t>Leistungen für Behinderte</t>
  </si>
  <si>
    <t>50.01.06</t>
  </si>
  <si>
    <t>Leist. f. Kriegsopfer u. Wehrdienstgeschädigte</t>
  </si>
  <si>
    <t>50.01.07</t>
  </si>
  <si>
    <t>Leistungen an Wehrpflichtige, Zivildienstleistende und deren Angehörige</t>
  </si>
  <si>
    <t>Summe:</t>
  </si>
  <si>
    <t>Euro</t>
  </si>
  <si>
    <t>50.02.01</t>
  </si>
  <si>
    <t>50.02.02</t>
  </si>
  <si>
    <t>Leistungen für Auszubildende und Schüler</t>
  </si>
  <si>
    <t>Leistungen für Aussiedler, Flüchtlinge und Geschädigte</t>
  </si>
  <si>
    <t>50.03.01</t>
  </si>
  <si>
    <t>Versicherungsamt</t>
  </si>
  <si>
    <t>(incl. Erst. der Gemeinden - Beteiligung 2. ModernG)</t>
  </si>
  <si>
    <t>Leistungen der Grundsicherung</t>
  </si>
  <si>
    <t>Verwaltungshaushalt</t>
  </si>
  <si>
    <t>Vermögenshaushalt</t>
  </si>
  <si>
    <t>Gesamt (Verwaltungs- und Vermögenshaushalt):</t>
  </si>
  <si>
    <t>Anlage 15</t>
  </si>
  <si>
    <t>Gesamtentwurf Haushaltsansätze 2004</t>
  </si>
  <si>
    <t>Ausgaben 2004</t>
  </si>
  <si>
    <t>Einnahmen 2004</t>
  </si>
  <si>
    <t>Entwurf Budget 2004</t>
  </si>
  <si>
    <t>Budget        2003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</si>
</sst>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"/>
    <numFmt numFmtId="173" formatCode="####&quot;.&quot;######"/>
    <numFmt numFmtId="174" formatCode="\+#,##0;\-#,##0"/>
    <numFmt numFmtId="175" formatCode="\+#,##0;\-#,##0;0"/>
    <numFmt numFmtId="176" formatCode="0.00%;0"/>
    <numFmt numFmtId="177" formatCode="#0.00%"/>
    <numFmt numFmtId="178" formatCode="#,##0.00%"/>
    <numFmt numFmtId="179" formatCode="\+#,##0%;\-#,##0%;0%"/>
    <numFmt numFmtId="180" formatCode="_-* #,##0.00\ [$€-1]_-;\-* #,##0.00\ [$€-1]_-;_-* &quot;-&quot;??\ [$€-1]_-"/>
    <numFmt numFmtId="181" formatCode="#,##0.0"/>
    <numFmt numFmtId="182" formatCode="_-* #,##0.0\ [$€-1]_-;\-* #,##0.0\ [$€-1]_-;_-* &quot;-&quot;??\ [$€-1]_-"/>
    <numFmt numFmtId="183" formatCode="_-* #,##0\ [$€-1]_-;\-* #,##0\ [$€-1]_-;_-* &quot;-&quot;??\ [$€-1]_-"/>
    <numFmt numFmtId="184" formatCode="#,##0.000"/>
    <numFmt numFmtId="185" formatCode="_-* #,##0.00\ [$€-1]_-;\-* #,##0.00\ [$€-1]_-;_-* &quot;-&quot;??\ [$€-1]_-;_-@_-"/>
    <numFmt numFmtId="186" formatCode="_-* #,##0.000\ [$€-1]_-;\-* #,##0.000\ [$€-1]_-;_-* &quot;-&quot;??\ [$€-1]_-"/>
    <numFmt numFmtId="187" formatCode="_-* #,##0.0000\ [$€-1]_-;\-* #,##0.0000\ [$€-1]_-;_-* &quot;-&quot;??\ [$€-1]_-"/>
    <numFmt numFmtId="188" formatCode="_-* #,##0.0\ &quot;DM&quot;_-;\-* #,##0.0\ &quot;DM&quot;_-;_-* &quot;-&quot;??\ &quot;DM&quot;_-;_-@_-"/>
    <numFmt numFmtId="189" formatCode="_-* #,##0\ &quot;DM&quot;_-;\-* #,##0\ &quot;DM&quot;_-;_-* &quot;-&quot;??\ &quot;DM&quot;_-;_-@_-"/>
    <numFmt numFmtId="190" formatCode="#,##0.00\ [$€-1];\-#,##0.00\ [$€-1]"/>
    <numFmt numFmtId="191" formatCode="#,##0\ [$€-1]"/>
    <numFmt numFmtId="192" formatCode="#,##0.00\ [$€-1]"/>
    <numFmt numFmtId="193" formatCode="#,##0.0\ [$€-1]"/>
    <numFmt numFmtId="194" formatCode="#,##0.000\ [$€-1]"/>
    <numFmt numFmtId="195" formatCode="0.0"/>
    <numFmt numFmtId="196" formatCode="#,##0.0000\ [$€-1]"/>
    <numFmt numFmtId="197" formatCode="0.0%"/>
    <numFmt numFmtId="198" formatCode="_-* #,##0.0\ _D_M_-;\-* #,##0.0\ _D_M_-;_-* &quot;-&quot;??\ _D_M_-;_-@_-"/>
    <numFmt numFmtId="199" formatCode="_-* #,##0\ _D_M_-;\-* #,##0\ _D_M_-;_-* &quot;-&quot;??\ _D_M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1" xfId="0" applyFont="1" applyFill="1" applyBorder="1" applyAlignment="1" applyProtection="1">
      <alignment horizontal="center" wrapText="1"/>
      <protection locked="0"/>
    </xf>
    <xf numFmtId="49" fontId="1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Border="1" applyAlignment="1" applyProtection="1">
      <alignment/>
      <protection locked="0"/>
    </xf>
    <xf numFmtId="49" fontId="1" fillId="0" borderId="3" xfId="0" applyNumberFormat="1" applyFont="1" applyBorder="1" applyAlignment="1">
      <alignment vertical="top"/>
    </xf>
    <xf numFmtId="49" fontId="0" fillId="2" borderId="4" xfId="0" applyNumberFormat="1" applyFill="1" applyBorder="1" applyAlignment="1">
      <alignment/>
    </xf>
    <xf numFmtId="0" fontId="1" fillId="2" borderId="5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3" fontId="0" fillId="0" borderId="5" xfId="0" applyNumberFormat="1" applyBorder="1" applyAlignment="1">
      <alignment/>
    </xf>
    <xf numFmtId="170" fontId="1" fillId="0" borderId="6" xfId="21" applyFont="1" applyBorder="1" applyAlignment="1">
      <alignment vertical="center"/>
    </xf>
    <xf numFmtId="0" fontId="0" fillId="2" borderId="2" xfId="0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 wrapText="1"/>
    </xf>
    <xf numFmtId="0" fontId="1" fillId="2" borderId="8" xfId="0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10" fontId="0" fillId="0" borderId="10" xfId="0" applyNumberFormat="1" applyBorder="1" applyAlignment="1">
      <alignment/>
    </xf>
    <xf numFmtId="3" fontId="0" fillId="2" borderId="11" xfId="0" applyNumberFormat="1" applyFill="1" applyBorder="1" applyAlignment="1">
      <alignment/>
    </xf>
    <xf numFmtId="10" fontId="0" fillId="0" borderId="0" xfId="20" applyNumberFormat="1" applyAlignment="1">
      <alignment/>
    </xf>
    <xf numFmtId="10" fontId="0" fillId="2" borderId="6" xfId="0" applyNumberFormat="1" applyFill="1" applyBorder="1" applyAlignment="1">
      <alignment/>
    </xf>
    <xf numFmtId="0" fontId="4" fillId="0" borderId="0" xfId="0" applyFont="1" applyAlignment="1">
      <alignment/>
    </xf>
    <xf numFmtId="3" fontId="0" fillId="0" borderId="3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0" fontId="1" fillId="2" borderId="7" xfId="0" applyFont="1" applyFill="1" applyBorder="1" applyAlignment="1">
      <alignment horizontal="center" wrapText="1"/>
    </xf>
    <xf numFmtId="175" fontId="0" fillId="0" borderId="12" xfId="0" applyNumberFormat="1" applyBorder="1" applyAlignment="1">
      <alignment/>
    </xf>
    <xf numFmtId="175" fontId="0" fillId="0" borderId="12" xfId="0" applyNumberFormat="1" applyFill="1" applyBorder="1" applyAlignment="1">
      <alignment/>
    </xf>
    <xf numFmtId="175" fontId="1" fillId="2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2" borderId="13" xfId="0" applyNumberFormat="1" applyFont="1" applyFill="1" applyBorder="1" applyAlignment="1">
      <alignment/>
    </xf>
    <xf numFmtId="180" fontId="1" fillId="2" borderId="7" xfId="18" applyFont="1" applyFill="1" applyBorder="1" applyAlignment="1">
      <alignment horizontal="center"/>
    </xf>
    <xf numFmtId="183" fontId="0" fillId="2" borderId="6" xfId="18" applyNumberFormat="1" applyFill="1" applyBorder="1" applyAlignment="1">
      <alignment horizontal="centerContinuous" vertical="center"/>
    </xf>
    <xf numFmtId="183" fontId="1" fillId="2" borderId="14" xfId="18" applyNumberFormat="1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10" fontId="1" fillId="2" borderId="13" xfId="20" applyNumberFormat="1" applyFont="1" applyFill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0" fillId="2" borderId="15" xfId="0" applyFill="1" applyBorder="1" applyAlignment="1">
      <alignment/>
    </xf>
    <xf numFmtId="0" fontId="6" fillId="2" borderId="16" xfId="0" applyFont="1" applyFill="1" applyBorder="1" applyAlignment="1">
      <alignment horizontal="centerContinuous"/>
    </xf>
    <xf numFmtId="0" fontId="1" fillId="2" borderId="1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0" fillId="3" borderId="18" xfId="0" applyFont="1" applyFill="1" applyBorder="1" applyAlignment="1">
      <alignment/>
    </xf>
    <xf numFmtId="0" fontId="10" fillId="3" borderId="19" xfId="0" applyFont="1" applyFill="1" applyBorder="1" applyAlignment="1">
      <alignment/>
    </xf>
    <xf numFmtId="3" fontId="10" fillId="3" borderId="19" xfId="0" applyNumberFormat="1" applyFont="1" applyFill="1" applyBorder="1" applyAlignment="1">
      <alignment/>
    </xf>
    <xf numFmtId="10" fontId="10" fillId="3" borderId="20" xfId="0" applyNumberFormat="1" applyFont="1" applyFill="1" applyBorder="1" applyAlignment="1">
      <alignment/>
    </xf>
    <xf numFmtId="0" fontId="9" fillId="0" borderId="0" xfId="0" applyFont="1" applyAlignment="1">
      <alignment vertical="top" textRotation="180" wrapText="1"/>
    </xf>
    <xf numFmtId="0" fontId="0" fillId="0" borderId="0" xfId="0" applyAlignment="1">
      <alignment wrapText="1"/>
    </xf>
    <xf numFmtId="0" fontId="0" fillId="0" borderId="0" xfId="0" applyAlignment="1">
      <alignment textRotation="180" wrapText="1"/>
    </xf>
  </cellXfs>
  <cellStyles count="9">
    <cellStyle name="Normal" xfId="0"/>
    <cellStyle name="Besuchter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G19">
      <selection activeCell="M35" sqref="M35"/>
    </sheetView>
  </sheetViews>
  <sheetFormatPr defaultColWidth="11.421875" defaultRowHeight="12.75"/>
  <cols>
    <col min="1" max="1" width="8.140625" style="0" customWidth="1"/>
    <col min="2" max="2" width="47.140625" style="0" customWidth="1"/>
    <col min="3" max="3" width="11.8515625" style="0" customWidth="1"/>
    <col min="4" max="4" width="13.00390625" style="0" customWidth="1"/>
    <col min="5" max="5" width="12.57421875" style="0" customWidth="1"/>
    <col min="6" max="6" width="12.8515625" style="0" customWidth="1"/>
    <col min="7" max="7" width="11.57421875" style="0" customWidth="1"/>
    <col min="9" max="10" width="0" style="0" hidden="1" customWidth="1"/>
    <col min="11" max="11" width="8.00390625" style="0" customWidth="1"/>
    <col min="12" max="12" width="4.28125" style="0" customWidth="1"/>
    <col min="13" max="13" width="3.421875" style="0" customWidth="1"/>
  </cols>
  <sheetData>
    <row r="1" spans="6:7" ht="12.75">
      <c r="F1" s="5"/>
      <c r="G1" s="6"/>
    </row>
    <row r="2" ht="31.5" customHeight="1">
      <c r="A2" s="7" t="s">
        <v>36</v>
      </c>
    </row>
    <row r="4" spans="1:4" ht="17.25" customHeight="1">
      <c r="A4" s="42" t="s">
        <v>32</v>
      </c>
      <c r="D4" s="37"/>
    </row>
    <row r="5" spans="1:8" ht="15.75">
      <c r="A5" s="46"/>
      <c r="B5" s="47" t="s">
        <v>12</v>
      </c>
      <c r="C5" s="48"/>
      <c r="D5" s="49"/>
      <c r="E5" s="48"/>
      <c r="F5" s="48"/>
      <c r="G5" s="24" t="s">
        <v>13</v>
      </c>
      <c r="H5" s="25"/>
    </row>
    <row r="6" spans="1:8" ht="25.5">
      <c r="A6" s="8" t="s">
        <v>0</v>
      </c>
      <c r="B6" s="22"/>
      <c r="C6" s="23" t="s">
        <v>37</v>
      </c>
      <c r="D6" s="10" t="s">
        <v>38</v>
      </c>
      <c r="E6" s="33" t="s">
        <v>39</v>
      </c>
      <c r="F6" s="33" t="s">
        <v>40</v>
      </c>
      <c r="G6" s="39" t="s">
        <v>23</v>
      </c>
      <c r="H6" s="9" t="s">
        <v>2</v>
      </c>
    </row>
    <row r="7" spans="1:9" ht="12.75">
      <c r="A7" s="11" t="s">
        <v>1</v>
      </c>
      <c r="B7" s="2" t="s">
        <v>4</v>
      </c>
      <c r="C7" s="12">
        <v>11495863</v>
      </c>
      <c r="D7" s="12">
        <v>7028820</v>
      </c>
      <c r="E7" s="12">
        <f>(D7-C7)</f>
        <v>-4467043</v>
      </c>
      <c r="F7" s="12">
        <v>-3951149</v>
      </c>
      <c r="G7" s="34">
        <f>F7-E7</f>
        <v>515894</v>
      </c>
      <c r="H7" s="26">
        <f aca="true" t="shared" si="0" ref="H7:H19">-SUM(G7/F7)</f>
        <v>0.13056809550842047</v>
      </c>
      <c r="I7" s="28"/>
    </row>
    <row r="8" spans="1:9" ht="12.75">
      <c r="A8" s="11"/>
      <c r="B8" s="2" t="s">
        <v>30</v>
      </c>
      <c r="C8" s="12"/>
      <c r="D8" s="12"/>
      <c r="E8" s="12"/>
      <c r="F8" s="12"/>
      <c r="G8" s="34"/>
      <c r="H8" s="26"/>
      <c r="I8" s="28"/>
    </row>
    <row r="9" spans="1:8" ht="12.75">
      <c r="A9" s="11" t="s">
        <v>3</v>
      </c>
      <c r="B9" s="2" t="s">
        <v>5</v>
      </c>
      <c r="C9" s="12">
        <v>3316056</v>
      </c>
      <c r="D9" s="12">
        <v>212000</v>
      </c>
      <c r="E9" s="12">
        <f aca="true" t="shared" si="1" ref="E9:E19">D9-C9</f>
        <v>-3104056</v>
      </c>
      <c r="F9" s="12">
        <v>-3304219</v>
      </c>
      <c r="G9" s="34">
        <f aca="true" t="shared" si="2" ref="G9:G20">F9-E9</f>
        <v>-200163</v>
      </c>
      <c r="H9" s="26">
        <f t="shared" si="0"/>
        <v>-0.06057800648201587</v>
      </c>
    </row>
    <row r="10" spans="1:9" ht="12.75">
      <c r="A10" s="11" t="s">
        <v>14</v>
      </c>
      <c r="B10" s="2" t="s">
        <v>15</v>
      </c>
      <c r="C10" s="12">
        <v>9577467</v>
      </c>
      <c r="D10" s="12">
        <v>659000</v>
      </c>
      <c r="E10" s="31">
        <f t="shared" si="1"/>
        <v>-8918467</v>
      </c>
      <c r="F10" s="12">
        <v>-8534839</v>
      </c>
      <c r="G10" s="34">
        <f t="shared" si="2"/>
        <v>383628</v>
      </c>
      <c r="H10" s="32">
        <f t="shared" si="0"/>
        <v>0.044948475302228896</v>
      </c>
      <c r="I10" s="30"/>
    </row>
    <row r="11" spans="1:9" ht="12.75">
      <c r="A11" s="11" t="s">
        <v>16</v>
      </c>
      <c r="B11" s="2" t="s">
        <v>17</v>
      </c>
      <c r="C11" s="12">
        <v>1709706</v>
      </c>
      <c r="D11" s="12">
        <v>154800</v>
      </c>
      <c r="E11" s="31">
        <f t="shared" si="1"/>
        <v>-1554906</v>
      </c>
      <c r="F11" s="12">
        <v>-1556765</v>
      </c>
      <c r="G11" s="34">
        <f t="shared" si="2"/>
        <v>-1859</v>
      </c>
      <c r="H11" s="32">
        <f t="shared" si="0"/>
        <v>-0.0011941429824026105</v>
      </c>
      <c r="I11" s="30"/>
    </row>
    <row r="12" spans="1:9" ht="12.75">
      <c r="A12" s="11" t="s">
        <v>6</v>
      </c>
      <c r="B12" s="2" t="s">
        <v>7</v>
      </c>
      <c r="C12" s="12">
        <v>1416250</v>
      </c>
      <c r="D12" s="12">
        <v>25570</v>
      </c>
      <c r="E12" s="31">
        <f>SUM(D12-C12)</f>
        <v>-1390680</v>
      </c>
      <c r="F12" s="12">
        <v>-1240199</v>
      </c>
      <c r="G12" s="35">
        <f t="shared" si="2"/>
        <v>150481</v>
      </c>
      <c r="H12" s="32">
        <f t="shared" si="0"/>
        <v>0.12133617266261301</v>
      </c>
      <c r="I12" s="30"/>
    </row>
    <row r="13" spans="1:9" ht="12.75">
      <c r="A13" s="11" t="s">
        <v>18</v>
      </c>
      <c r="B13" s="2" t="s">
        <v>19</v>
      </c>
      <c r="C13" s="12">
        <v>212561</v>
      </c>
      <c r="D13" s="12">
        <v>144040</v>
      </c>
      <c r="E13" s="31">
        <f t="shared" si="1"/>
        <v>-68521</v>
      </c>
      <c r="F13" s="12">
        <v>-65207</v>
      </c>
      <c r="G13" s="35">
        <f t="shared" si="2"/>
        <v>3314</v>
      </c>
      <c r="H13" s="32">
        <f t="shared" si="0"/>
        <v>0.05082276442713206</v>
      </c>
      <c r="I13" s="30"/>
    </row>
    <row r="14" spans="1:9" ht="28.5" customHeight="1">
      <c r="A14" s="14" t="s">
        <v>20</v>
      </c>
      <c r="B14" s="3" t="s">
        <v>21</v>
      </c>
      <c r="C14" s="12">
        <v>63699</v>
      </c>
      <c r="D14" s="12">
        <v>0</v>
      </c>
      <c r="E14" s="12">
        <f t="shared" si="1"/>
        <v>-63699</v>
      </c>
      <c r="F14" s="12">
        <v>-63291</v>
      </c>
      <c r="G14" s="35">
        <f t="shared" si="2"/>
        <v>408</v>
      </c>
      <c r="H14" s="32">
        <f t="shared" si="0"/>
        <v>0.0064464141821112</v>
      </c>
      <c r="I14" s="30"/>
    </row>
    <row r="15" spans="1:8" ht="12.75">
      <c r="A15" s="11" t="s">
        <v>8</v>
      </c>
      <c r="B15" s="2" t="s">
        <v>9</v>
      </c>
      <c r="C15" s="12">
        <v>248209</v>
      </c>
      <c r="D15" s="12">
        <v>550050</v>
      </c>
      <c r="E15" s="12">
        <f t="shared" si="1"/>
        <v>301841</v>
      </c>
      <c r="F15" s="12">
        <v>188299</v>
      </c>
      <c r="G15" s="34">
        <f>E15-F15</f>
        <v>113542</v>
      </c>
      <c r="H15" s="32">
        <f>-SUM(G15/-F15)</f>
        <v>0.6029878013159922</v>
      </c>
    </row>
    <row r="16" spans="1:8" ht="12.75">
      <c r="A16" s="11" t="s">
        <v>24</v>
      </c>
      <c r="B16" s="2" t="s">
        <v>26</v>
      </c>
      <c r="C16" s="12">
        <v>90129</v>
      </c>
      <c r="D16" s="13">
        <v>0</v>
      </c>
      <c r="E16" s="12">
        <f t="shared" si="1"/>
        <v>-90129</v>
      </c>
      <c r="F16" s="12">
        <v>-103179</v>
      </c>
      <c r="G16" s="35">
        <f>F16-E16</f>
        <v>-13050</v>
      </c>
      <c r="H16" s="32">
        <f t="shared" si="0"/>
        <v>-0.1264792254237781</v>
      </c>
    </row>
    <row r="17" spans="1:8" ht="12.75">
      <c r="A17" s="11" t="s">
        <v>25</v>
      </c>
      <c r="B17" s="2" t="s">
        <v>27</v>
      </c>
      <c r="C17" s="12">
        <v>12241</v>
      </c>
      <c r="D17" s="13">
        <v>0</v>
      </c>
      <c r="E17" s="12">
        <f t="shared" si="1"/>
        <v>-12241</v>
      </c>
      <c r="F17" s="12">
        <v>-14020</v>
      </c>
      <c r="G17" s="35">
        <f>F17-E17</f>
        <v>-1779</v>
      </c>
      <c r="H17" s="32">
        <f t="shared" si="0"/>
        <v>-0.1268901569186876</v>
      </c>
    </row>
    <row r="18" spans="1:8" ht="12.75">
      <c r="A18" s="11" t="s">
        <v>28</v>
      </c>
      <c r="B18" s="2" t="s">
        <v>29</v>
      </c>
      <c r="C18" s="12">
        <v>200</v>
      </c>
      <c r="D18" s="13">
        <v>0</v>
      </c>
      <c r="E18" s="12">
        <f t="shared" si="1"/>
        <v>-200</v>
      </c>
      <c r="F18" s="12">
        <v>-830</v>
      </c>
      <c r="G18" s="35">
        <f>F18-E18</f>
        <v>-630</v>
      </c>
      <c r="H18" s="32">
        <f t="shared" si="0"/>
        <v>-0.7590361445783133</v>
      </c>
    </row>
    <row r="19" spans="1:8" ht="23.25" customHeight="1">
      <c r="A19" s="14" t="s">
        <v>10</v>
      </c>
      <c r="B19" s="4" t="s">
        <v>11</v>
      </c>
      <c r="C19" s="12">
        <v>260530</v>
      </c>
      <c r="D19" s="12">
        <v>0</v>
      </c>
      <c r="E19" s="12">
        <f t="shared" si="1"/>
        <v>-260530</v>
      </c>
      <c r="F19" s="12">
        <v>-271740</v>
      </c>
      <c r="G19" s="34">
        <f t="shared" si="2"/>
        <v>-11210</v>
      </c>
      <c r="H19" s="32">
        <f t="shared" si="0"/>
        <v>-0.041252667991462426</v>
      </c>
    </row>
    <row r="20" spans="1:8" ht="14.25" customHeight="1">
      <c r="A20" s="14"/>
      <c r="B20" s="4" t="s">
        <v>31</v>
      </c>
      <c r="C20" s="12">
        <v>3044320</v>
      </c>
      <c r="D20" s="12">
        <v>672000</v>
      </c>
      <c r="E20" s="12">
        <f>SUM(D20-C20)</f>
        <v>-2372320</v>
      </c>
      <c r="F20" s="12">
        <v>-2585594</v>
      </c>
      <c r="G20" s="34">
        <f t="shared" si="2"/>
        <v>-213274</v>
      </c>
      <c r="H20" s="32">
        <f>-SUM(G20/E20)</f>
        <v>-0.08990102515680852</v>
      </c>
    </row>
    <row r="21" spans="1:12" ht="13.5" customHeight="1" thickBot="1">
      <c r="A21" s="15"/>
      <c r="B21" s="16" t="s">
        <v>22</v>
      </c>
      <c r="C21" s="38">
        <f>SUM(C7:C20)</f>
        <v>31447231</v>
      </c>
      <c r="D21" s="17">
        <f>SUM(D7:D20)</f>
        <v>9446280</v>
      </c>
      <c r="E21" s="17">
        <f>SUM(E7:E20)</f>
        <v>-22000951</v>
      </c>
      <c r="F21" s="17">
        <f>SUM(F7:F20)</f>
        <v>-21502733</v>
      </c>
      <c r="G21" s="36">
        <f>SUM(G7:G20)-G15-G15</f>
        <v>498218</v>
      </c>
      <c r="H21" s="29">
        <f>-SUM(G21/F21)</f>
        <v>0.023169984950285157</v>
      </c>
      <c r="L21" s="54"/>
    </row>
    <row r="22" spans="1:12" ht="14.25" thickBot="1" thickTop="1">
      <c r="A22" s="18"/>
      <c r="B22" s="19"/>
      <c r="C22" s="20"/>
      <c r="D22" s="20"/>
      <c r="E22" s="21"/>
      <c r="F22" s="41">
        <f>F21-E21</f>
        <v>498218</v>
      </c>
      <c r="G22" s="40"/>
      <c r="H22" s="27"/>
      <c r="L22" s="55"/>
    </row>
    <row r="23" spans="6:12" ht="8.25" customHeight="1" thickTop="1">
      <c r="F23" s="1"/>
      <c r="G23" s="1"/>
      <c r="L23" s="55"/>
    </row>
    <row r="24" spans="2:12" ht="12.75" customHeight="1">
      <c r="B24" s="30"/>
      <c r="L24" s="55"/>
    </row>
    <row r="25" spans="1:12" ht="15.75" customHeight="1">
      <c r="A25" s="42" t="s">
        <v>33</v>
      </c>
      <c r="L25" s="55"/>
    </row>
    <row r="26" spans="1:12" ht="15.75" customHeight="1">
      <c r="A26" s="46"/>
      <c r="B26" s="47" t="s">
        <v>12</v>
      </c>
      <c r="C26" s="48"/>
      <c r="D26" s="49"/>
      <c r="E26" s="48"/>
      <c r="F26" s="48"/>
      <c r="G26" s="24" t="s">
        <v>13</v>
      </c>
      <c r="H26" s="25"/>
      <c r="L26" s="55"/>
    </row>
    <row r="27" spans="1:12" ht="25.5">
      <c r="A27" s="8" t="s">
        <v>0</v>
      </c>
      <c r="B27" s="22"/>
      <c r="C27" s="23" t="s">
        <v>37</v>
      </c>
      <c r="D27" s="10" t="s">
        <v>38</v>
      </c>
      <c r="E27" s="33" t="s">
        <v>39</v>
      </c>
      <c r="F27" s="33" t="s">
        <v>40</v>
      </c>
      <c r="G27" s="39" t="s">
        <v>23</v>
      </c>
      <c r="H27" s="9" t="s">
        <v>2</v>
      </c>
      <c r="L27" s="55"/>
    </row>
    <row r="28" spans="1:12" ht="24" customHeight="1">
      <c r="A28" s="11" t="s">
        <v>14</v>
      </c>
      <c r="B28" s="2" t="s">
        <v>15</v>
      </c>
      <c r="C28" s="12">
        <v>604500</v>
      </c>
      <c r="D28" s="12">
        <v>0</v>
      </c>
      <c r="E28" s="12">
        <f>(D28-C28)</f>
        <v>-604500</v>
      </c>
      <c r="F28" s="12">
        <v>-492000</v>
      </c>
      <c r="G28" s="34">
        <f>F28-E28</f>
        <v>112500</v>
      </c>
      <c r="H28" s="26">
        <f>-SUM(G28/F28)</f>
        <v>0.22865853658536586</v>
      </c>
      <c r="I28" s="28"/>
      <c r="L28" s="55"/>
    </row>
    <row r="29" spans="1:12" ht="13.5" thickBot="1">
      <c r="A29" s="15"/>
      <c r="B29" s="16" t="s">
        <v>22</v>
      </c>
      <c r="C29" s="38">
        <f>SUM(C28)</f>
        <v>604500</v>
      </c>
      <c r="D29" s="38">
        <f>SUM(D28)</f>
        <v>0</v>
      </c>
      <c r="E29" s="38">
        <f>SUM(E28)</f>
        <v>-604500</v>
      </c>
      <c r="F29" s="38">
        <f>SUM(F28)</f>
        <v>-492000</v>
      </c>
      <c r="G29" s="38">
        <f>SUM(G28)</f>
        <v>112500</v>
      </c>
      <c r="H29" s="43">
        <v>0.1321</v>
      </c>
      <c r="I29" s="28"/>
      <c r="L29" s="55"/>
    </row>
    <row r="30" spans="1:13" ht="14.25" thickBot="1" thickTop="1">
      <c r="A30" s="18"/>
      <c r="B30" s="19"/>
      <c r="C30" s="20"/>
      <c r="D30" s="20"/>
      <c r="E30" s="21"/>
      <c r="F30" s="41">
        <f>F29-E29</f>
        <v>112500</v>
      </c>
      <c r="G30" s="40"/>
      <c r="H30" s="27"/>
      <c r="L30" s="55"/>
      <c r="M30" s="56" t="s">
        <v>35</v>
      </c>
    </row>
    <row r="31" spans="12:13" ht="13.5" thickTop="1">
      <c r="L31" s="55"/>
      <c r="M31" s="56"/>
    </row>
    <row r="32" spans="12:13" ht="13.5" thickBot="1">
      <c r="L32" s="55"/>
      <c r="M32" s="56"/>
    </row>
    <row r="33" spans="1:13" s="44" customFormat="1" ht="16.5" thickBot="1" thickTop="1">
      <c r="A33" s="50" t="s">
        <v>34</v>
      </c>
      <c r="B33" s="51"/>
      <c r="C33" s="52">
        <f>SUM(C21+C29)</f>
        <v>32051731</v>
      </c>
      <c r="D33" s="52">
        <f>SUM(D21+D29)</f>
        <v>9446280</v>
      </c>
      <c r="E33" s="52">
        <f>SUM(E21+E29)</f>
        <v>-22605451</v>
      </c>
      <c r="F33" s="52">
        <f>SUM(F21+F29)</f>
        <v>-21994733</v>
      </c>
      <c r="G33" s="52">
        <f>SUM(G21+G29)</f>
        <v>610718</v>
      </c>
      <c r="H33" s="53">
        <f>-SUM(G33/F33)</f>
        <v>0.027766556656996018</v>
      </c>
      <c r="I33" s="45">
        <f>SUM(I21+I29)</f>
        <v>0</v>
      </c>
      <c r="J33" s="45">
        <f>SUM(J21+J29)</f>
        <v>0</v>
      </c>
      <c r="K33" s="45"/>
      <c r="L33" s="55"/>
      <c r="M33" s="56"/>
    </row>
    <row r="34" spans="12:13" ht="13.5" thickTop="1">
      <c r="L34" s="55"/>
      <c r="M34" s="56"/>
    </row>
  </sheetData>
  <mergeCells count="2">
    <mergeCell ref="L21:L34"/>
    <mergeCell ref="M30:M34"/>
  </mergeCells>
  <conditionalFormatting sqref="H33 C28:H30 C7:H22">
    <cfRule type="cellIs" priority="1" dxfId="0" operator="lessThan" stopIfTrue="1">
      <formula>0</formula>
    </cfRule>
  </conditionalFormatting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plan98.xls</dc:title>
  <dc:subject>Haushaltsplanung 1998</dc:subject>
  <dc:creator>Hanna Dülker</dc:creator>
  <cp:keywords>Haushalt</cp:keywords>
  <dc:description>Planungsdaten für die Produkte 50.1.3, 50.1.4 und 50.1.6 (RE 1994 - 1996, Ansatz 97, Plan 98)</dc:description>
  <cp:lastModifiedBy>Anwender</cp:lastModifiedBy>
  <cp:lastPrinted>2003-12-30T12:07:39Z</cp:lastPrinted>
  <dcterms:created xsi:type="dcterms:W3CDTF">2000-09-14T12:41:17Z</dcterms:created>
  <dcterms:modified xsi:type="dcterms:W3CDTF">2003-12-30T12:08:10Z</dcterms:modified>
  <cp:category/>
  <cp:version/>
  <cp:contentType/>
  <cp:contentStatus/>
</cp:coreProperties>
</file>